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18195" windowHeight="8445" firstSheet="2" activeTab="3"/>
  </bookViews>
  <sheets>
    <sheet name="Input &amp; View Data" sheetId="1" r:id="rId1"/>
    <sheet name="All Inverts-across schools" sheetId="4" r:id="rId2"/>
    <sheet name="All Inverts-separated by school" sheetId="3" r:id="rId3"/>
    <sheet name="Wings-No Wings" sheetId="5" r:id="rId4"/>
    <sheet name="Insects vs Other Inverts" sheetId="6" r:id="rId5"/>
    <sheet name="# of Legs" sheetId="7" r:id="rId6"/>
  </sheets>
  <calcPr calcId="125725"/>
</workbook>
</file>

<file path=xl/calcChain.xml><?xml version="1.0" encoding="utf-8"?>
<calcChain xmlns="http://schemas.openxmlformats.org/spreadsheetml/2006/main">
  <c r="L6" i="7"/>
  <c r="K6"/>
  <c r="L5"/>
  <c r="L15" s="1"/>
  <c r="C24" s="1"/>
  <c r="K5"/>
  <c r="K15" s="1"/>
  <c r="B24" s="1"/>
  <c r="I5"/>
  <c r="I15" s="1"/>
  <c r="C23" s="1"/>
  <c r="H5"/>
  <c r="H15" s="1"/>
  <c r="B23" s="1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F15" s="1"/>
  <c r="C22" s="1"/>
  <c r="E5"/>
  <c r="E15" s="1"/>
  <c r="B22" s="1"/>
  <c r="C6"/>
  <c r="B6"/>
  <c r="C5"/>
  <c r="C15" s="1"/>
  <c r="C21" s="1"/>
  <c r="B5"/>
  <c r="B15" s="1"/>
  <c r="B21" s="1"/>
  <c r="A3" i="3" l="1"/>
  <c r="K3" s="1"/>
  <c r="K9" i="6" l="1"/>
  <c r="K8"/>
  <c r="K7"/>
  <c r="K6"/>
  <c r="K5"/>
  <c r="H14"/>
  <c r="H13"/>
  <c r="H12"/>
  <c r="H11"/>
  <c r="H10"/>
  <c r="H9"/>
  <c r="H8"/>
  <c r="H6"/>
  <c r="H7"/>
  <c r="H5"/>
  <c r="E9"/>
  <c r="E8"/>
  <c r="E7"/>
  <c r="E6"/>
  <c r="E5"/>
  <c r="E15" s="1"/>
  <c r="B14"/>
  <c r="B13"/>
  <c r="B12"/>
  <c r="B11"/>
  <c r="B10"/>
  <c r="B9"/>
  <c r="B8"/>
  <c r="B7"/>
  <c r="B6"/>
  <c r="B5"/>
  <c r="B15" s="1"/>
  <c r="I17" s="1"/>
  <c r="F9" l="1"/>
  <c r="J17"/>
  <c r="C6"/>
  <c r="C8"/>
  <c r="C10"/>
  <c r="C12"/>
  <c r="C14"/>
  <c r="F6"/>
  <c r="F8"/>
  <c r="I5"/>
  <c r="C7"/>
  <c r="C9"/>
  <c r="C11"/>
  <c r="C13"/>
  <c r="F7"/>
  <c r="I7"/>
  <c r="I14"/>
  <c r="I13"/>
  <c r="C5"/>
  <c r="F5"/>
  <c r="K15"/>
  <c r="H15"/>
  <c r="H5" i="5"/>
  <c r="K12"/>
  <c r="K11"/>
  <c r="K10"/>
  <c r="K9"/>
  <c r="K8"/>
  <c r="K7"/>
  <c r="K6"/>
  <c r="H11"/>
  <c r="H10"/>
  <c r="H7"/>
  <c r="H8"/>
  <c r="H9"/>
  <c r="K5"/>
  <c r="H6"/>
  <c r="E10"/>
  <c r="E12"/>
  <c r="E11"/>
  <c r="E9"/>
  <c r="E8"/>
  <c r="E7"/>
  <c r="B11"/>
  <c r="B10"/>
  <c r="E6"/>
  <c r="B9"/>
  <c r="B8"/>
  <c r="B7"/>
  <c r="B6"/>
  <c r="E5"/>
  <c r="B5"/>
  <c r="H21" i="1"/>
  <c r="F21"/>
  <c r="D21"/>
  <c r="B21"/>
  <c r="H18"/>
  <c r="F18"/>
  <c r="D18"/>
  <c r="B18"/>
  <c r="A2" i="3"/>
  <c r="K2" s="1"/>
  <c r="F8" i="1"/>
  <c r="B8"/>
  <c r="L6" i="6" l="1"/>
  <c r="J18"/>
  <c r="I8"/>
  <c r="I18"/>
  <c r="K13" i="5"/>
  <c r="I16" s="1"/>
  <c r="L7" i="6"/>
  <c r="I9"/>
  <c r="I10"/>
  <c r="L7" i="5"/>
  <c r="L9"/>
  <c r="L11"/>
  <c r="L6"/>
  <c r="L8"/>
  <c r="L10"/>
  <c r="L12"/>
  <c r="L8" i="6"/>
  <c r="L9"/>
  <c r="L5"/>
  <c r="I11"/>
  <c r="I6"/>
  <c r="I12"/>
  <c r="H13" i="5"/>
  <c r="I11" s="1"/>
  <c r="L5"/>
  <c r="E13"/>
  <c r="B13"/>
  <c r="H24" i="1"/>
  <c r="F24"/>
  <c r="H23"/>
  <c r="F23"/>
  <c r="H22"/>
  <c r="F22"/>
  <c r="H20"/>
  <c r="F20"/>
  <c r="H19"/>
  <c r="F19"/>
  <c r="D19"/>
  <c r="N19" s="1"/>
  <c r="H17"/>
  <c r="F17"/>
  <c r="H16"/>
  <c r="F16"/>
  <c r="H15"/>
  <c r="F15"/>
  <c r="H14"/>
  <c r="F14"/>
  <c r="H13"/>
  <c r="F13"/>
  <c r="H12"/>
  <c r="F12"/>
  <c r="H11"/>
  <c r="F11"/>
  <c r="H10"/>
  <c r="F10"/>
  <c r="D24"/>
  <c r="N24" s="1"/>
  <c r="D23"/>
  <c r="N23" s="1"/>
  <c r="D22"/>
  <c r="N22" s="1"/>
  <c r="N21"/>
  <c r="D20"/>
  <c r="N20" s="1"/>
  <c r="N18"/>
  <c r="D17"/>
  <c r="D16"/>
  <c r="N16" s="1"/>
  <c r="D15"/>
  <c r="D14"/>
  <c r="N14" s="1"/>
  <c r="D13"/>
  <c r="D12"/>
  <c r="N12" s="1"/>
  <c r="D11"/>
  <c r="D10"/>
  <c r="B24"/>
  <c r="L24" s="1"/>
  <c r="B23"/>
  <c r="L23" s="1"/>
  <c r="B22"/>
  <c r="L22" s="1"/>
  <c r="L21"/>
  <c r="B20"/>
  <c r="L20" s="1"/>
  <c r="B19"/>
  <c r="L19" s="1"/>
  <c r="L18"/>
  <c r="B17"/>
  <c r="L17" s="1"/>
  <c r="B16"/>
  <c r="L16" s="1"/>
  <c r="B15"/>
  <c r="L15" s="1"/>
  <c r="B14"/>
  <c r="L14" s="1"/>
  <c r="B13"/>
  <c r="L13" s="1"/>
  <c r="B12"/>
  <c r="L12" s="1"/>
  <c r="B11"/>
  <c r="L11" s="1"/>
  <c r="B10"/>
  <c r="I5" i="5" l="1"/>
  <c r="I8"/>
  <c r="C5"/>
  <c r="H15"/>
  <c r="I10"/>
  <c r="H16"/>
  <c r="I9"/>
  <c r="F11"/>
  <c r="I15"/>
  <c r="C10"/>
  <c r="C6"/>
  <c r="C7"/>
  <c r="I7"/>
  <c r="I6"/>
  <c r="F9"/>
  <c r="F10"/>
  <c r="F8"/>
  <c r="F6"/>
  <c r="F12"/>
  <c r="F7"/>
  <c r="C9"/>
  <c r="F5"/>
  <c r="C11"/>
  <c r="C8"/>
  <c r="N11" i="1"/>
  <c r="N13"/>
  <c r="N15"/>
  <c r="N17"/>
  <c r="L10"/>
  <c r="L25" s="1"/>
  <c r="D25"/>
  <c r="E24" s="1"/>
  <c r="N10"/>
  <c r="N25" s="1"/>
  <c r="B25"/>
  <c r="C10" s="1"/>
  <c r="H25"/>
  <c r="F25"/>
  <c r="E10"/>
  <c r="E17"/>
  <c r="E11"/>
  <c r="E13"/>
  <c r="E14"/>
  <c r="E16"/>
  <c r="E18"/>
  <c r="E19"/>
  <c r="E20"/>
  <c r="E23"/>
  <c r="E12"/>
  <c r="E15"/>
  <c r="E21"/>
  <c r="E22"/>
  <c r="G10" l="1"/>
  <c r="M10" s="1"/>
  <c r="C14"/>
  <c r="G22"/>
  <c r="C23"/>
  <c r="C19"/>
  <c r="C12"/>
  <c r="I12"/>
  <c r="O12" s="1"/>
  <c r="G24"/>
  <c r="G21"/>
  <c r="C20"/>
  <c r="C18"/>
  <c r="G23"/>
  <c r="G20"/>
  <c r="G19"/>
  <c r="I18"/>
  <c r="O18" s="1"/>
  <c r="I15"/>
  <c r="O15" s="1"/>
  <c r="I10"/>
  <c r="O10" s="1"/>
  <c r="C16"/>
  <c r="I24"/>
  <c r="O24" s="1"/>
  <c r="I22"/>
  <c r="O22" s="1"/>
  <c r="I21"/>
  <c r="O21" s="1"/>
  <c r="G17"/>
  <c r="G15"/>
  <c r="G13"/>
  <c r="G11"/>
  <c r="C24"/>
  <c r="M24" s="1"/>
  <c r="C21"/>
  <c r="M21" s="1"/>
  <c r="C15"/>
  <c r="C11"/>
  <c r="I14"/>
  <c r="O14" s="1"/>
  <c r="I11"/>
  <c r="O11" s="1"/>
  <c r="I17"/>
  <c r="O17" s="1"/>
  <c r="I13"/>
  <c r="O13" s="1"/>
  <c r="I23"/>
  <c r="O23" s="1"/>
  <c r="I20"/>
  <c r="O20" s="1"/>
  <c r="I19"/>
  <c r="O19" s="1"/>
  <c r="G18"/>
  <c r="G16"/>
  <c r="G14"/>
  <c r="G12"/>
  <c r="C22"/>
  <c r="C17"/>
  <c r="M17" s="1"/>
  <c r="C13"/>
  <c r="I16"/>
  <c r="O16" s="1"/>
  <c r="M13" l="1"/>
  <c r="M22"/>
  <c r="M15"/>
  <c r="M11"/>
  <c r="M16"/>
  <c r="M20"/>
  <c r="M19"/>
  <c r="M14"/>
  <c r="M18"/>
  <c r="M12"/>
  <c r="M23"/>
</calcChain>
</file>

<file path=xl/sharedStrings.xml><?xml version="1.0" encoding="utf-8"?>
<sst xmlns="http://schemas.openxmlformats.org/spreadsheetml/2006/main" count="448" uniqueCount="315">
  <si>
    <t>Timestamp</t>
  </si>
  <si>
    <t>Name of the Person Entering this Data: First Last</t>
  </si>
  <si>
    <t>The Names of the People Who Recorded the Data</t>
  </si>
  <si>
    <t>Your Teacher's Name (Mr., Mrs., Miss or Ms. Lastname)</t>
  </si>
  <si>
    <t>K-12 District &amp; School</t>
  </si>
  <si>
    <t>Block Code</t>
  </si>
  <si>
    <t>Data Collection Method</t>
  </si>
  <si>
    <t># Ants, Bees, Wasps (Hymenoptera); Prairie, unFertilized, unHarvested</t>
  </si>
  <si>
    <t># Beetles &amp; Weevils (Coleoptera); Prairie, unFertilized, unHarvested</t>
  </si>
  <si>
    <t># Bugs, Cicadas, Aphids (Hemiptera); Prairie, unFertilized, unHarvested</t>
  </si>
  <si>
    <t># Butterflies &amp; Moths (Lepidoptera); Prairie, unFertilized, unHarvested</t>
  </si>
  <si>
    <t># Cockroaches (Blattodea); Prairie, unFertilized, unHarvested</t>
  </si>
  <si>
    <t># Dragonflies and Damselflies (Odonata); Prairie, unFertilized, unHarvested</t>
  </si>
  <si>
    <t># Earwigs (Dermoptera); Prairie, unFertilized, unHarvested</t>
  </si>
  <si>
    <t># Flies &amp; Mosquitos (Diptera); Prairie, unFertilized, unHarvested</t>
  </si>
  <si>
    <t># Grasshoppers, Katydids &amp; Crickets (Orthoptera); Prairie, unFertilized, unHarvested</t>
  </si>
  <si>
    <t># Lacewings (Neuroptera); Prairie, unFertilized, unHarvested</t>
  </si>
  <si>
    <t># Preying Mantids (Mentodea); Prairie, unFertilized, unHarvested</t>
  </si>
  <si>
    <t># Termites (Isoptera); Prairie, unFertilized, unHarvested</t>
  </si>
  <si>
    <t># Walking Sticks (Phasmida); Prairie, unFertilized, unHarvested</t>
  </si>
  <si>
    <t># Springtails (Collembola); Prairie, unFertilized, unHarvested</t>
  </si>
  <si>
    <t># Mayflies (Ephemeroptera); Prairie, unFertilized, unHarvested</t>
  </si>
  <si>
    <t># Scorpionflies (Mecoptera); Prairie, unFertilized, unHarvested</t>
  </si>
  <si>
    <t># Caddisflies (Thrichoptera); Prairie, unFertilized, unHarvested</t>
  </si>
  <si>
    <t># Spiders, Daddy Long Legs &amp; Ticks (Arachnida); Prairie, unFertilized, unHarvested</t>
  </si>
  <si>
    <t># Centipedes (Chilopoda); Prairie, unFertilized, unHarvested</t>
  </si>
  <si>
    <t># Millipedes (Diplopoda); Prairie, unFertilized, unHarvested</t>
  </si>
  <si>
    <t># Earthworms (Clitellata); Prairie, unFertilized, unHarvested</t>
  </si>
  <si>
    <t># Snails &amp; Slugs (Gastrapoda); Prairie, unFertilized, unHarvested</t>
  </si>
  <si>
    <t># Pillbugs (Malacostraca); Prairie, unFertilized, unHarvested</t>
  </si>
  <si>
    <t>Name or describe any invertebrates not listed above; Prairie unFertilized unHarvested</t>
  </si>
  <si>
    <t># Ants, Bees, Wasps (Hymenoptera); Prairie, Fertilized, unHarvested</t>
  </si>
  <si>
    <t># Beetles &amp; Weevils (Coleoptera); Prairie, Fertilized, unHarvested</t>
  </si>
  <si>
    <t># Bugs, Cicadas, Aphids (Hemiptera); Prairie, Fertilized, unHarvested</t>
  </si>
  <si>
    <t># Butterflies &amp; Moths (Lepidoptera); Prairie, Fertilized, unHarvested</t>
  </si>
  <si>
    <t># Cockroaches (Blattodea); Prairie, Fertilized, unHarvested</t>
  </si>
  <si>
    <t># Dragonflies and Damselflies (Odonata); Prairie, Fertilized, unHarvested</t>
  </si>
  <si>
    <t># Earwigs (Dermoptera); Prairie, Fertilized, unHarvested</t>
  </si>
  <si>
    <t># Flies &amp; Mosquitos (Diptera); Prairie, Fertilized, unHarvested</t>
  </si>
  <si>
    <t># Grasshoppers, Katydids &amp; Crickets (Orthoptera); Prairie, Fertilized, unHarvested</t>
  </si>
  <si>
    <t># Lacewings (Neuroptera); Prairie, Fertilized, unHarvested</t>
  </si>
  <si>
    <t># Preying Mantids (Mentodea); Prairie, Fertilized, unHarvested</t>
  </si>
  <si>
    <t># Termites (Isoptera); Prairie, Fertilized, unHarvested</t>
  </si>
  <si>
    <t># Walking Sticks (Phasmida); Prairie, Fertilized, unHarvested</t>
  </si>
  <si>
    <t># Springtails (Collembola); Prairie, Fertilized, unHarvested</t>
  </si>
  <si>
    <t># Mayflies (Ephemeroptera); Prairie, Fertilized, unHarvested</t>
  </si>
  <si>
    <t># Scorpionflies (Mecoptera); Prairie, Fertilized, unHarvested</t>
  </si>
  <si>
    <t># Caddisflies (Thrichoptera); Prairie, Fertilized, unHarvested</t>
  </si>
  <si>
    <t># Spiders, Daddy Long Legs &amp; Ticks (Arachnida); Prairie, Fertilized, unHarvested</t>
  </si>
  <si>
    <t># Centipedes (Chilopoda); Prairie, Fertilized, unHarvested</t>
  </si>
  <si>
    <t># Millipedes (Diplopoda); Prairie, Fertilized, unHarvested</t>
  </si>
  <si>
    <t># Earthworms (Clitellata); Prairie, Fertilized, unHarvested</t>
  </si>
  <si>
    <t># Snails &amp; Slugs (Gastrapoda); Prairie, Fertilized, unHarvested</t>
  </si>
  <si>
    <t># Pillbugs (Malacostraca); Prairie, Fertilized, unHarvested</t>
  </si>
  <si>
    <t>Name or describe any invertebrates not listed above; Prairie Fertilized unHarvested</t>
  </si>
  <si>
    <t># Ants, Bees, Wasps (Hymenoptera); Prairie, unFertilized, Harvested</t>
  </si>
  <si>
    <t># Beetles &amp; Weevils (Coleoptera); Prairie, unFertilized, Harvested</t>
  </si>
  <si>
    <t># Butterflies &amp; Moths (Lepidoptera); Prairie, unFertilized, Harvested</t>
  </si>
  <si>
    <t># Cockroaches (Blattodea); Prairie, unFertilized, Harvested</t>
  </si>
  <si>
    <t># Dragonflies and Damselflies (Odonata); Prairie, unFertilized, Harvested</t>
  </si>
  <si>
    <t># Earwigs (Dermoptera); Prairie, unFertilized, Harvested</t>
  </si>
  <si>
    <t># Flies &amp; Mosquitos (Diptera); Prairie, unFertilized, Harvested</t>
  </si>
  <si>
    <t># Grasshoppers, Katydids &amp; Crickets (Orthoptera); Prairie, unFertilized, Harvested</t>
  </si>
  <si>
    <t># Lacewings (Neuroptera); Prairie, unFertilized, Harvested</t>
  </si>
  <si>
    <t># Preying Mantids (Mentodea); Prairie, unFertilized, Harvested</t>
  </si>
  <si>
    <t># Termites (Isoptera); Prairie, unFertilized, Harvested</t>
  </si>
  <si>
    <t># Walking Sticks (Phasmida); Prairie, unFertilized, Harvested</t>
  </si>
  <si>
    <t># Springtails (Collembola); Prairie, unFertilized, Harvested</t>
  </si>
  <si>
    <t># Mayflies (Ephemeroptera); Prairie, unFertilized, Harvested</t>
  </si>
  <si>
    <t># Scorpionflies (Mecoptera); Prairie, unFertilized, Harvested</t>
  </si>
  <si>
    <t># Caddisflies (Thrichoptera); Prairie, unFertilized, Harvested</t>
  </si>
  <si>
    <t># Spiders, Daddy Long Legs &amp; Ticks (Arachnida); Prairie, unFertilized, Harvested</t>
  </si>
  <si>
    <t># Centipedes (Chilopoda); Prairie, unFertilized, Harvested</t>
  </si>
  <si>
    <t># Millipedes (Diplopoda); Prairie, unFertilized, Harvested</t>
  </si>
  <si>
    <t># Bugs, Cicadas, Aphids (Hemiptera); Prairie, unFertilized, Harvested</t>
  </si>
  <si>
    <t># Earthworms (Clitellata); Prairie, unFertilized, Harvested</t>
  </si>
  <si>
    <t># Snails &amp; Slugs (Gastrapoda); Prairie, unFertilized, Harvested</t>
  </si>
  <si>
    <t># Pillbugs (Malacostraca); Prairie, unFertilized, Harvested</t>
  </si>
  <si>
    <t>Name or describe any invertebrates not listed above; Prairie, unFertilized, Harvested</t>
  </si>
  <si>
    <t># Ants, Bees, Wasps (Hymenoptera); Prairie, Fertilized, Harvested</t>
  </si>
  <si>
    <t># Beetles &amp; Weevils (Coleoptera); Prairie, Fertilized, Harvested</t>
  </si>
  <si>
    <t># Bugs, Cicadas, Aphids (Hemiptera); Prairie, Fertilized, Harvested</t>
  </si>
  <si>
    <t># Butterflies &amp; Moths (Lepidoptera); Prairie, Fertilized, Harvested</t>
  </si>
  <si>
    <t># Cockroaches (Blattodea); Prairie, Fertilized, Harvested</t>
  </si>
  <si>
    <t># Dragonflies and Damselflies (Odonata); Prairie, Fertilized, Harvested</t>
  </si>
  <si>
    <t># Earwigs (Dermoptera); Prairie, Fertilized, Harvested</t>
  </si>
  <si>
    <t># Flies &amp; Mosquitos (Diptera); Prairie, Fertilized, Harvested</t>
  </si>
  <si>
    <t># Grasshoppers, Katydids &amp; Crickets (Orthoptera); Prairie, Fertilized, Harvested</t>
  </si>
  <si>
    <t># Lacewings (Neuroptera); Prairie, Fertilized, Harvested</t>
  </si>
  <si>
    <t># Preying Mantids (Mentodea); Prairie, Fertilized, Harvested</t>
  </si>
  <si>
    <t># Termites (Isoptera); Prairie, Fertilized, Harvested</t>
  </si>
  <si>
    <t># Walking Sticks (Phasmida); Prairie, Fertilized, Harvested</t>
  </si>
  <si>
    <t># Springtails (Collembola); Prairie, Fertilized, Harvested</t>
  </si>
  <si>
    <t># Mayflies (Ephemeroptera); Prairie, Fertilized, Harvested</t>
  </si>
  <si>
    <t># Scorpionflies (Mecoptera); Prairie, Fertilized, Harvested</t>
  </si>
  <si>
    <t># Caddisflies (Thrichoptera); Prairie, Fertilized, Harvested</t>
  </si>
  <si>
    <t># Spiders, Daddy Long Legs &amp; Ticks (Arachnida); Prairie, Fertilized, Harvested</t>
  </si>
  <si>
    <t># Centipedes (Chilopoda); Prairie, Fertilized, Harvested</t>
  </si>
  <si>
    <t># Millipedes (Diplopoda); Prairie, Fertilized, Harvested</t>
  </si>
  <si>
    <t># Earthworms (Clitellata); Prairie, Fertilized, Harvested</t>
  </si>
  <si>
    <t># Snails &amp; Slugs (Gastrapoda); Prairie, Fertilized, Harvested</t>
  </si>
  <si>
    <t># Pillbugs (Malacostraca); Prairie, Fertilized, Harvested</t>
  </si>
  <si>
    <t>Name or describe any invertebrates not listed above; Prairie, Fertilized, Harvested</t>
  </si>
  <si>
    <t># Ants, Bees, Wasps (Hymenoptera); Switchgrass, unFertilized, unHarvested</t>
  </si>
  <si>
    <t># Beetles &amp; Weevils (Coleoptera); Switchgrass, unFertilized, unHarvested</t>
  </si>
  <si>
    <t># Bugs, Cicadas, Aphids (Hemiptera); Switchgrass, unFertilized, unHarvested</t>
  </si>
  <si>
    <t># Butterflies &amp; Moths (Lepidoptera); Switchgrass, unFertilized, unHarvested</t>
  </si>
  <si>
    <t># Cockroaches (Blattodea); Switchgrass, unFertilized, unHarvested</t>
  </si>
  <si>
    <t># Dragonflies and Damselflies (Odonata); Switchgrass, unFertilized, unHarvested</t>
  </si>
  <si>
    <t># Earwigs (Dermoptera); Switchgrass, unFertilized, unHarvested</t>
  </si>
  <si>
    <t># Flies &amp; Mosquitos (Diptera); Switchgrass, unFertilized, unHarvested</t>
  </si>
  <si>
    <t># Grasshoppers, Katydids &amp; Crickets (Orthoptera); Switchgrass, unFertilized, unHarvested</t>
  </si>
  <si>
    <t># Lacewings (Neuroptera); Switchgrass, unFertilized, unHarvested</t>
  </si>
  <si>
    <t># Preying Mantids (Mentodea); Switchgrass, unFertilized, unHarvested</t>
  </si>
  <si>
    <t># Termites (Isoptera); Switchgrass, unFertilized, unHarvested</t>
  </si>
  <si>
    <t># Walking Sticks (Phasmida); Switchgrass, unFertilized, unHarvested</t>
  </si>
  <si>
    <t># Springtails (Collembola); Switchgrass, unFertilized, unHarvested</t>
  </si>
  <si>
    <t># Mayflies (Ephemeroptera); Switchgrass, unFertilized, unHarvested</t>
  </si>
  <si>
    <t># Scorpionflies (Mecoptera); Switchgrass, unFertilized, unHarvested</t>
  </si>
  <si>
    <t># Caddisflies (Thrichoptera); Switchgrass, unFertilized, unHarvested</t>
  </si>
  <si>
    <t># Spiders, Daddy Long Legs &amp; Ticks (Arachnida); Switchgrass, unFertilized, unHarvested</t>
  </si>
  <si>
    <t># Centipedes (Chilopoda); Switchgrass, unFertilized, unHarvested</t>
  </si>
  <si>
    <t># Millipedes (Diplopoda); Switchgrass, unFertilized, unHarvested</t>
  </si>
  <si>
    <t># Earthworms (Clitellata); Switchgrass, unFertilized, unHarvested</t>
  </si>
  <si>
    <t># Snails &amp; Slugs (Gastrapoda); Switchgrass, unFertilized, unHarvested</t>
  </si>
  <si>
    <t># Pillbugs (Malacostraca); Switchgrass, unFertilized, unHarvested</t>
  </si>
  <si>
    <t>Name or describe any invertebrates not listed above; Switchgrass, unFertilized, unHarvested</t>
  </si>
  <si>
    <t># Ants, Bees, Wasps (Hymenoptera); Switchgrass, Fertilized, unHarvested</t>
  </si>
  <si>
    <t># Beetles &amp; Weevils (Coleoptera); Switchgrass, Fertilized, unHarvested</t>
  </si>
  <si>
    <t># Bugs, Cicadas, Aphids (Hemiptera); Switchgrass, Fertilized, unHarvested</t>
  </si>
  <si>
    <t># Butterflies &amp; Moths (Lepidoptera); Switchgrass, Fertilized, unHarvested</t>
  </si>
  <si>
    <t># Cockroaches (Blattodea); Switchgrass, Fertilized, unHarvested</t>
  </si>
  <si>
    <t># Dragonflies and Damselflies (Odonata); Switchgrass, Fertilized, unHarvested</t>
  </si>
  <si>
    <t># Earwigs (Dermoptera); Switchgrass, Fertilized, unHarvested</t>
  </si>
  <si>
    <t># Flies &amp; Mosquitos (Diptera); Switchgrass, Fertilized, unHarvested</t>
  </si>
  <si>
    <t># Grasshoppers, Katydids &amp; Crickets (Orthoptera); Switchgrass, Fertilized, unHarvested</t>
  </si>
  <si>
    <t># Lacewings (Neuroptera); Switchgrass, Fertilized, unHarvested</t>
  </si>
  <si>
    <t># Preying Mantids (Mentodea); Switchgrass, Fertilized, unHarvested</t>
  </si>
  <si>
    <t># Termites (Isoptera); Switchgrass, Fertilized, unHarvested</t>
  </si>
  <si>
    <t># Walking Sticks (Phasmida); Switchgrass, Fertilized, unHarvested</t>
  </si>
  <si>
    <t># Springtails (Collembola); Switchgrass, Fertilized, unHarvested</t>
  </si>
  <si>
    <t># Mayflies (Ephemeroptera); Switchgrass, Fertilized, unHarvested</t>
  </si>
  <si>
    <t># Scorpionflies (Mecoptera); Switchgrass, Fertilized, unHarvested</t>
  </si>
  <si>
    <t># Caddisflies (Thrichoptera); Switchgrass, Fertilized, unHarvested</t>
  </si>
  <si>
    <t># Spiders, Daddy Long Legs &amp; Ticks (Arachnida); Switchgrass, Fertilized, unHarvested</t>
  </si>
  <si>
    <t># Centipedes (Chilopoda); Switchgrass, Fertilized, unHarvested</t>
  </si>
  <si>
    <t># Millipedes (Diplopoda); Switchgrass, Fertilized, unHarvested</t>
  </si>
  <si>
    <t># Earthworms (Clitellata); Switchgrass, Fertilized, unHarvested</t>
  </si>
  <si>
    <t># Snails &amp; Slugs (Gastrapoda); Switchgrass, Fertilized, unHarvested</t>
  </si>
  <si>
    <t># Pillbugs (Malacostraca); Switchgrass, Fertilized, unHarvested</t>
  </si>
  <si>
    <t>Name or describe any invertebrates not listed above; Switchgrass, Fertilized, unHarvested</t>
  </si>
  <si>
    <t># Ants, Bees, Wasps (Hymenoptera); Switchgrass, unFertilized, Harvested</t>
  </si>
  <si>
    <t># Beetles &amp; Weevils (Coleoptera); Switchgrass, unFertilized, Harvested</t>
  </si>
  <si>
    <t># Bugs, Cicadas, Aphids (Hemiptera); Switchgrass, unFertilized, Harvested</t>
  </si>
  <si>
    <t># Butterflies &amp; Moths (Lepidoptera); Switchgrass, unFertilized, Harvested</t>
  </si>
  <si>
    <t># Cockroaches (Blattodea); Switchgrass, unFertilized, Harvested</t>
  </si>
  <si>
    <t># Dragonflies and Damselflies (Odonata); Switchgrass, unFertilized, Harvested</t>
  </si>
  <si>
    <t># Earwigs (Dermoptera); Switchgrass, unFertilized, Harvested</t>
  </si>
  <si>
    <t># Flies &amp; Mosquitos (Diptera); Switchgrass, unFertilized, Harvested</t>
  </si>
  <si>
    <t># Grasshoppers, Katydids &amp; Crickets (Orthoptera); Switchgrass, unFertilized, Harvested</t>
  </si>
  <si>
    <t># Lacewings (Neuroptera); Switchgrass, unFertilized, Harvested</t>
  </si>
  <si>
    <t># Preying Mantids (Mentodea); Switchgrass, unFertilized, Harvested</t>
  </si>
  <si>
    <t># Termites (Isoptera); Switchgrass, unFertilized, Harvested</t>
  </si>
  <si>
    <t># Walking Sticks (Phasmida); Switchgrass, unFertilized, Harvested</t>
  </si>
  <si>
    <t># Springtails (Collembola); Switchgrass, unFertilized, Harvested</t>
  </si>
  <si>
    <t># Mayflies (Ephemeroptera); Switchgrass, unFertilized, Harvested</t>
  </si>
  <si>
    <t># Scorpionflies (Mecoptera); Switchgrass, unFertilized, Harvested</t>
  </si>
  <si>
    <t># Caddisflies (Thrichoptera); Switchgrass, unFertilized, Harvested</t>
  </si>
  <si>
    <t># Spiders, Daddy Long Legs &amp; Ticks (Arachnida); Switchgrass, unFertilized, Harvested</t>
  </si>
  <si>
    <t># Centipedes (Chilopoda); Switchgrass, unFertilized, Harvested</t>
  </si>
  <si>
    <t># Millipedes (Diplopoda); Switchgrass, unFertilized, Harvested</t>
  </si>
  <si>
    <t># Earthworms (Clitellata); Switchgrass, unFertilized, Harvested</t>
  </si>
  <si>
    <t># Snails &amp; Slugs (Gastrapoda); Switchgrass, unFertilized, Harvested</t>
  </si>
  <si>
    <t># Pillbugs (Malacostraca); Switchgrass, unFertilized, Harvested</t>
  </si>
  <si>
    <t>Name or describe any invertebrates not listed above; Switchgrass, unFertilized, Harvested</t>
  </si>
  <si>
    <t># Ants, Bees, Wasps (Hymenoptera); Switchgrass, Fertilized, Harvested</t>
  </si>
  <si>
    <t># Beetles &amp; Weevils (Coleoptera); Switchgrass, Fertilized, Harvested</t>
  </si>
  <si>
    <t># Bugs, Cicadas, Aphids (Hemiptera); Switchgrass, Fertilized, Harvested</t>
  </si>
  <si>
    <t># Butterflies &amp; Moths (Lepidoptera); Switchgrass, Fertilized, Harvested</t>
  </si>
  <si>
    <t># Cockroaches (Blattodea); Switchgrass, Fertilized, Harvested</t>
  </si>
  <si>
    <t># Dragonflies and Damselflies (Odonata); Switchgrass, Fertilized, Harvested</t>
  </si>
  <si>
    <t># Earwigs (Dermoptera); Switchgrass, Fertilized, Harvested</t>
  </si>
  <si>
    <t># Flies &amp; Mosquitos (Diptera); Switchgrass, Fertilized, Harvested</t>
  </si>
  <si>
    <t># Grasshoppers, Katydids &amp; Crickets (Orthoptera); Switchgrass, Fertilized, Harvested</t>
  </si>
  <si>
    <t># Lacewings (Neuroptera); Switchgrass, Fertilized, Harvested</t>
  </si>
  <si>
    <t># Preying Mantids (Mentodea); Switchgrass, Fertilized, Harvested</t>
  </si>
  <si>
    <t># Termites (Isoptera); Switchgrass, Fertilized, Harvested</t>
  </si>
  <si>
    <t># Walking Sticks (Phasmida); Switchgrass, Fertilized, Harvested</t>
  </si>
  <si>
    <t># Springtails (Collembola); Switchgrass, Fertilized, Harvested</t>
  </si>
  <si>
    <t># Mayflies (Ephemeroptera); Switchgrass, Fertilized, Harvested</t>
  </si>
  <si>
    <t># Scorpionflies (Mecoptera); Switchgrass, Fertilized, Harvested</t>
  </si>
  <si>
    <t># Caddisflies (Thrichoptera); Switchgrass, Fertilized, Harvested</t>
  </si>
  <si>
    <t># Spiders, Daddy Long Legs &amp; Ticks (Arachnida); Switchgrass, Fertilized, Harvested</t>
  </si>
  <si>
    <t># Centipedes (Chilopoda); Switchgrass, Fertilized, Harvested</t>
  </si>
  <si>
    <t># Millipedes (Diplopoda); Switchgrass, Fertilized, Harvested</t>
  </si>
  <si>
    <t># Earthworms (Clitellata); Switchgrass, Fertilized, Harvested</t>
  </si>
  <si>
    <t># Snails &amp; Slugs (Gastrapoda); Switchgrass, Fertilized, Harvested</t>
  </si>
  <si>
    <t># Pillbugs (Malacostraca); Switchgrass, Fertilized, Harvested</t>
  </si>
  <si>
    <t>Name or describe any invertebrates not listed above; Switchgrass, Fertilized, Harvested</t>
  </si>
  <si>
    <t>Christine Nieman</t>
  </si>
  <si>
    <t>Ms. Ratashak's Biology Class</t>
  </si>
  <si>
    <t>Ms. Harbour</t>
  </si>
  <si>
    <t>Vicksburg Env Labd</t>
  </si>
  <si>
    <t>Vicksburg: VEL1(7)</t>
  </si>
  <si>
    <t>Sticky Trap</t>
  </si>
  <si>
    <t>Pitfall Trap</t>
  </si>
  <si>
    <t>white worm</t>
  </si>
  <si>
    <t>14 unknown white/clear insects</t>
  </si>
  <si>
    <t>Alycia Lackey</t>
  </si>
  <si>
    <t>Ash, Drew, Nathen</t>
  </si>
  <si>
    <t>Mrs. Renner</t>
  </si>
  <si>
    <t>Harper Creek HS</t>
  </si>
  <si>
    <t>Harper Creek: HCH2(6)</t>
  </si>
  <si>
    <t>1st block</t>
  </si>
  <si>
    <t>Invertebrate</t>
  </si>
  <si>
    <t># Ants, Bees, Wasps (Hymenoptera)</t>
  </si>
  <si>
    <t># Beetles &amp; Weevils (Coleoptera)</t>
  </si>
  <si>
    <t># Bugs, Cicadas, Aphids (Hemiptera)</t>
  </si>
  <si>
    <t># Butterflies &amp; Moths (Lepidoptera)</t>
  </si>
  <si>
    <t># Dragonflies and Damselflies (Odonata)</t>
  </si>
  <si>
    <t># Earwigs (Dermoptera)</t>
  </si>
  <si>
    <t># Flies &amp; Mosquitos (Diptera)</t>
  </si>
  <si>
    <t># Grasshoppers, Katydids &amp; Crickets (Orthoptera)</t>
  </si>
  <si>
    <t># Springtails (Collembola)</t>
  </si>
  <si>
    <t># Spiders, Daddy Long Legs &amp; Ticks (Arachnida)</t>
  </si>
  <si>
    <t># Earthworms (Clitellata)</t>
  </si>
  <si>
    <t># Snails &amp; Slugs (Gastrapoda)</t>
  </si>
  <si>
    <t># Pillbugs (Malacostraca)</t>
  </si>
  <si>
    <t>Sticky Trap Sum (Row 2)</t>
  </si>
  <si>
    <t>Sticky Trap Average (Row 2)</t>
  </si>
  <si>
    <t>Sticky Trap Average (Row 4)</t>
  </si>
  <si>
    <t>Total</t>
  </si>
  <si>
    <t>Note: each color block highlights a different plot from the block of 8 plots</t>
  </si>
  <si>
    <t>YOU MUST PASTE STICKY AND PITFALL ROWS AS THEY ARE IN THE EXAMPLE</t>
  </si>
  <si>
    <t>1) COPY AND PASTE ROWS OF DATA INTO ROWS 3-6</t>
  </si>
  <si>
    <t>2) LOOK AT THE DATA SUMMARIZED ACROSS ALL PLOTS</t>
  </si>
  <si>
    <t>Pitfall Trap Average (Row 3)</t>
  </si>
  <si>
    <t>Pitfall Trap Sum (Row 5)</t>
  </si>
  <si>
    <t>Pitfall Trap Average (Row 5)</t>
  </si>
  <si>
    <t>Pitfall Trap Sum      (Row 3)</t>
  </si>
  <si>
    <t>Sticky Trap Sum      (Row 4)</t>
  </si>
  <si>
    <t>3) LOOK AT THE DATA SUMMARIZED ACROSS ALL PLOTS AND SCHOOLS</t>
  </si>
  <si>
    <t>4) GO TO OTHER TABS TO SEE GRAPHS OF DATA</t>
  </si>
  <si>
    <t>Sticky Trap Sum Both Schools</t>
  </si>
  <si>
    <t>Sticky Trap Average Both Schools</t>
  </si>
  <si>
    <t>Pitfall Trap Sum Both Schools</t>
  </si>
  <si>
    <t>Pitfall Trap Average Both Schools</t>
  </si>
  <si>
    <t>How do invertebrates in the traps from two schools compare?</t>
  </si>
  <si>
    <t>Which orders of invertebrates are most common in the sticky traps and pitfall traps?</t>
  </si>
  <si>
    <t># Lacewings (Neauroptera), Mayflies (Ephemeroptera), Scorpion flies (Mecoptera)</t>
  </si>
  <si>
    <t># Centipedes (Chilopoda), # Millipedes (Diplopoda)</t>
  </si>
  <si>
    <t>Totals</t>
  </si>
  <si>
    <t>Number of Insects in Sticky Trap</t>
  </si>
  <si>
    <t>Average Insects in Sticky Trap</t>
  </si>
  <si>
    <t xml:space="preserve"> Invertebrates</t>
  </si>
  <si>
    <t>Insects</t>
  </si>
  <si>
    <t>Number of invertebrates in Sticky Trap</t>
  </si>
  <si>
    <t>Average Invertebrates in Sticky Trap</t>
  </si>
  <si>
    <t>Number of Insects in Pitfall Trap</t>
  </si>
  <si>
    <t>0 Legs</t>
  </si>
  <si>
    <t>Totals from both schools</t>
  </si>
  <si>
    <t>Insects vs Other Invertebrates in Sticky Traps and Pitfall Traps</t>
  </si>
  <si>
    <t>Ants, Bees, Wasps</t>
  </si>
  <si>
    <t>Beetles &amp; Weevils</t>
  </si>
  <si>
    <t>Bugs, Cicadas, Aphids</t>
  </si>
  <si>
    <t>Butterflies &amp; Moths</t>
  </si>
  <si>
    <t>Dragonflies &amp; Damselflies</t>
  </si>
  <si>
    <t>Earwigs</t>
  </si>
  <si>
    <t>Flies &amp; Mosquitos</t>
  </si>
  <si>
    <t>Grasshoppers, Katydids &amp; Crickets</t>
  </si>
  <si>
    <t>Lacewings, Mayflies, Scorpion flies</t>
  </si>
  <si>
    <t>Springtails</t>
  </si>
  <si>
    <t>Spiders, Daddy Long Legs &amp; Ticks</t>
  </si>
  <si>
    <t>Centipedes,  Millipedes</t>
  </si>
  <si>
    <t>Earthworms</t>
  </si>
  <si>
    <t>Snails &amp; Slugs</t>
  </si>
  <si>
    <t>Pillbugs</t>
  </si>
  <si>
    <t xml:space="preserve">Bugs, Cicadas, Aphids </t>
  </si>
  <si>
    <t xml:space="preserve">Dragonflies and Damselflies </t>
  </si>
  <si>
    <t xml:space="preserve">Lacewings, Mayflies, Scorpion flies </t>
  </si>
  <si>
    <t xml:space="preserve">Snails &amp; Slugs </t>
  </si>
  <si>
    <t>Pitfall Traps</t>
  </si>
  <si>
    <t>Sticky Traps</t>
  </si>
  <si>
    <t>Total Number of invertebrates from both schools</t>
  </si>
  <si>
    <t>Which invertebrates, wings or no wings, are more commonly found in sticky traps and pitfall traps?</t>
  </si>
  <si>
    <t>Invertebrates with Wings</t>
  </si>
  <si>
    <t>With Wings in Pitfall Trap</t>
  </si>
  <si>
    <t>No Wings in Pitfall Trap</t>
  </si>
  <si>
    <t>Invertebrates With No Wings</t>
  </si>
  <si>
    <t>Number of No Wings in Sticky Trap</t>
  </si>
  <si>
    <t>Average No Wings in Sticky Trap</t>
  </si>
  <si>
    <t>With Wings in Sticky Trap</t>
  </si>
  <si>
    <t>With Wings In Sticky Trap Average</t>
  </si>
  <si>
    <t>With Wings in Pitfall Trap Average</t>
  </si>
  <si>
    <t>No Wings in Pitfall Trap Average</t>
  </si>
  <si>
    <t>Number of Invertebrates in Pitfall Trap</t>
  </si>
  <si>
    <t>Average Invertebrates in Pitfall Trap</t>
  </si>
  <si>
    <t>Average Winged in Pitfall Trap</t>
  </si>
  <si>
    <t>6 Legs</t>
  </si>
  <si>
    <t>8 Legs</t>
  </si>
  <si>
    <t>&gt;8 Legs</t>
  </si>
  <si>
    <t>Invertebrate With no Legs</t>
  </si>
  <si>
    <t>Insects With 6 Legs</t>
  </si>
  <si>
    <t>Invertebrates with 8 Legs</t>
  </si>
  <si>
    <t>Invertebrates with greater than 8 legs</t>
  </si>
  <si>
    <t>Sticky Trap Sum</t>
  </si>
  <si>
    <t>Pitfall Trap Sum</t>
  </si>
  <si>
    <t>Centipedes, Millipedes</t>
  </si>
  <si>
    <t>How does number of legs affect the amount of insects/invertebrates in Sticky Traps vs Pitfall Traps</t>
  </si>
  <si>
    <t>Number of Invertebrates Caught in</t>
  </si>
  <si>
    <t>Types of Invertebrates</t>
  </si>
  <si>
    <t>Wings</t>
  </si>
  <si>
    <t>No Wings</t>
  </si>
  <si>
    <t>TOTAL WINGS</t>
  </si>
  <si>
    <t>TOTAL NO WINGS</t>
  </si>
</sst>
</file>

<file path=xl/styles.xml><?xml version="1.0" encoding="utf-8"?>
<styleSheet xmlns="http://schemas.openxmlformats.org/spreadsheetml/2006/main">
  <numFmts count="1">
    <numFmt numFmtId="164" formatCode="0.00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sz val="22"/>
      <color theme="1"/>
      <name val="Arial"/>
      <family val="2"/>
    </font>
    <font>
      <sz val="11"/>
      <color theme="1"/>
      <name val="Arial"/>
      <family val="2"/>
    </font>
    <font>
      <sz val="20"/>
      <color theme="3" tint="0.39997558519241921"/>
      <name val="Arial"/>
      <family val="2"/>
    </font>
    <font>
      <sz val="20"/>
      <color rgb="FFFF0000"/>
      <name val="Arial"/>
      <family val="2"/>
    </font>
    <font>
      <sz val="20"/>
      <color rgb="FF7030A0"/>
      <name val="Arial"/>
      <family val="2"/>
    </font>
    <font>
      <sz val="20"/>
      <color theme="7" tint="0.39997558519241921"/>
      <name val="Arial"/>
      <family val="2"/>
    </font>
    <font>
      <sz val="20"/>
      <color theme="8" tint="-0.249977111117893"/>
      <name val="Arial"/>
      <family val="2"/>
    </font>
    <font>
      <sz val="20"/>
      <color theme="8" tint="0.39997558519241921"/>
      <name val="Arial"/>
      <family val="2"/>
    </font>
    <font>
      <sz val="18"/>
      <color theme="1"/>
      <name val="Arial"/>
      <family val="2"/>
    </font>
    <font>
      <sz val="20"/>
      <color theme="9" tint="-0.249977111117893"/>
      <name val="Arial"/>
      <family val="2"/>
    </font>
    <font>
      <sz val="20"/>
      <color theme="9" tint="0.3999755851924192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u/>
      <sz val="2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3366"/>
        <bgColor indexed="64"/>
      </patternFill>
    </fill>
    <fill>
      <patternFill patternType="solid">
        <fgColor rgb="FF23FF23"/>
        <bgColor indexed="64"/>
      </patternFill>
    </fill>
    <fill>
      <patternFill patternType="solid">
        <fgColor rgb="FF6B2394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AECF00"/>
        <bgColor indexed="64"/>
      </patternFill>
    </fill>
    <fill>
      <patternFill patternType="solid">
        <fgColor rgb="FFFF950E"/>
        <bgColor indexed="64"/>
      </patternFill>
    </fill>
    <fill>
      <patternFill patternType="solid">
        <fgColor rgb="FF0047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10" borderId="0" xfId="0" applyFont="1" applyFill="1"/>
    <xf numFmtId="0" fontId="5" fillId="10" borderId="0" xfId="0" applyFont="1" applyFill="1"/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5" fillId="0" borderId="0" xfId="0" applyFont="1"/>
    <xf numFmtId="22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12" borderId="0" xfId="0" applyFont="1" applyFill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14" fontId="6" fillId="0" borderId="0" xfId="0" applyNumberFormat="1" applyFont="1" applyAlignment="1">
      <alignment horizontal="right" vertical="center" wrapText="1"/>
    </xf>
    <xf numFmtId="0" fontId="6" fillId="13" borderId="0" xfId="0" applyFont="1" applyFill="1" applyAlignment="1">
      <alignment horizontal="left" vertical="center" wrapText="1"/>
    </xf>
    <xf numFmtId="14" fontId="7" fillId="0" borderId="0" xfId="0" applyNumberFormat="1" applyFont="1" applyAlignment="1">
      <alignment horizontal="right" vertical="center" wrapText="1"/>
    </xf>
    <xf numFmtId="0" fontId="8" fillId="10" borderId="0" xfId="0" applyFont="1" applyFill="1"/>
    <xf numFmtId="0" fontId="2" fillId="0" borderId="0" xfId="0" applyFont="1" applyFill="1"/>
    <xf numFmtId="164" fontId="5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6" fillId="11" borderId="0" xfId="0" applyFont="1" applyFill="1" applyAlignment="1">
      <alignment horizontal="center" vertical="center" wrapText="1"/>
    </xf>
    <xf numFmtId="0" fontId="0" fillId="0" borderId="0" xfId="0" applyBorder="1"/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/>
    <xf numFmtId="0" fontId="11" fillId="0" borderId="8" xfId="0" applyFont="1" applyBorder="1"/>
    <xf numFmtId="0" fontId="11" fillId="0" borderId="7" xfId="0" applyFont="1" applyBorder="1"/>
    <xf numFmtId="0" fontId="6" fillId="0" borderId="9" xfId="0" applyFont="1" applyFill="1" applyBorder="1" applyAlignment="1">
      <alignment horizontal="center" vertical="center" wrapText="1"/>
    </xf>
    <xf numFmtId="0" fontId="11" fillId="0" borderId="10" xfId="0" applyFont="1" applyBorder="1"/>
    <xf numFmtId="0" fontId="11" fillId="0" borderId="11" xfId="0" applyFont="1" applyBorder="1"/>
    <xf numFmtId="0" fontId="11" fillId="0" borderId="9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/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0" fontId="15" fillId="0" borderId="0" xfId="0" applyFont="1" applyBorder="1"/>
    <xf numFmtId="0" fontId="0" fillId="0" borderId="0" xfId="0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0" fillId="30" borderId="0" xfId="0" applyFill="1" applyBorder="1"/>
    <xf numFmtId="0" fontId="0" fillId="31" borderId="0" xfId="0" applyFill="1" applyBorder="1"/>
    <xf numFmtId="0" fontId="18" fillId="0" borderId="0" xfId="0" applyFont="1" applyFill="1" applyBorder="1"/>
    <xf numFmtId="0" fontId="13" fillId="29" borderId="0" xfId="0" applyFont="1" applyFill="1" applyBorder="1" applyAlignment="1"/>
    <xf numFmtId="0" fontId="0" fillId="32" borderId="0" xfId="0" applyFill="1" applyBorder="1"/>
    <xf numFmtId="0" fontId="13" fillId="10" borderId="0" xfId="0" applyFont="1" applyFill="1" applyBorder="1" applyAlignment="1"/>
    <xf numFmtId="0" fontId="0" fillId="20" borderId="0" xfId="0" applyFill="1" applyBorder="1"/>
    <xf numFmtId="0" fontId="19" fillId="0" borderId="0" xfId="0" applyFont="1" applyFill="1" applyBorder="1" applyAlignment="1"/>
    <xf numFmtId="0" fontId="20" fillId="0" borderId="0" xfId="0" applyFont="1" applyBorder="1"/>
    <xf numFmtId="0" fontId="11" fillId="28" borderId="0" xfId="0" applyFont="1" applyFill="1" applyBorder="1" applyAlignment="1">
      <alignment horizontal="center" wrapText="1"/>
    </xf>
    <xf numFmtId="0" fontId="11" fillId="25" borderId="5" xfId="0" applyFont="1" applyFill="1" applyBorder="1" applyAlignment="1">
      <alignment horizontal="center" wrapText="1"/>
    </xf>
    <xf numFmtId="0" fontId="11" fillId="23" borderId="5" xfId="0" applyFont="1" applyFill="1" applyBorder="1" applyAlignment="1">
      <alignment horizontal="center" wrapText="1"/>
    </xf>
    <xf numFmtId="0" fontId="11" fillId="16" borderId="4" xfId="0" applyFont="1" applyFill="1" applyBorder="1" applyAlignment="1">
      <alignment horizontal="center" wrapText="1"/>
    </xf>
    <xf numFmtId="0" fontId="11" fillId="16" borderId="5" xfId="0" applyFont="1" applyFill="1" applyBorder="1" applyAlignment="1">
      <alignment horizontal="center" wrapText="1"/>
    </xf>
    <xf numFmtId="0" fontId="11" fillId="16" borderId="6" xfId="0" applyFont="1" applyFill="1" applyBorder="1" applyAlignment="1">
      <alignment horizontal="center" wrapText="1"/>
    </xf>
    <xf numFmtId="0" fontId="11" fillId="16" borderId="6" xfId="0" applyFont="1" applyFill="1" applyBorder="1" applyAlignment="1">
      <alignment wrapText="1"/>
    </xf>
    <xf numFmtId="0" fontId="6" fillId="23" borderId="0" xfId="0" applyFont="1" applyFill="1" applyAlignment="1">
      <alignment horizontal="center" vertical="center" wrapText="1"/>
    </xf>
    <xf numFmtId="0" fontId="6" fillId="27" borderId="0" xfId="0" applyFont="1" applyFill="1" applyAlignment="1">
      <alignment horizontal="center" vertical="center" wrapText="1"/>
    </xf>
    <xf numFmtId="0" fontId="11" fillId="11" borderId="0" xfId="0" applyFont="1" applyFill="1" applyBorder="1" applyAlignment="1">
      <alignment horizontal="center" wrapText="1"/>
    </xf>
    <xf numFmtId="0" fontId="11" fillId="17" borderId="7" xfId="0" applyFont="1" applyFill="1" applyBorder="1" applyAlignment="1">
      <alignment horizontal="center" wrapText="1"/>
    </xf>
    <xf numFmtId="0" fontId="11" fillId="17" borderId="0" xfId="0" applyFont="1" applyFill="1" applyBorder="1" applyAlignment="1">
      <alignment horizontal="center" wrapText="1"/>
    </xf>
    <xf numFmtId="0" fontId="11" fillId="17" borderId="8" xfId="0" applyFont="1" applyFill="1" applyBorder="1" applyAlignment="1">
      <alignment horizontal="center" wrapText="1"/>
    </xf>
    <xf numFmtId="0" fontId="11" fillId="17" borderId="8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Fill="1"/>
    <xf numFmtId="0" fontId="22" fillId="0" borderId="0" xfId="0" applyFont="1"/>
    <xf numFmtId="0" fontId="3" fillId="0" borderId="0" xfId="0" applyFont="1" applyFill="1" applyAlignment="1">
      <alignment horizontal="center"/>
    </xf>
    <xf numFmtId="0" fontId="10" fillId="15" borderId="0" xfId="0" applyFont="1" applyFill="1" applyBorder="1" applyAlignment="1">
      <alignment horizontal="center"/>
    </xf>
    <xf numFmtId="0" fontId="10" fillId="26" borderId="0" xfId="0" applyFont="1" applyFill="1" applyBorder="1" applyAlignment="1">
      <alignment horizontal="center"/>
    </xf>
    <xf numFmtId="0" fontId="11" fillId="22" borderId="4" xfId="0" applyFont="1" applyFill="1" applyBorder="1" applyAlignment="1">
      <alignment horizontal="center"/>
    </xf>
    <xf numFmtId="0" fontId="11" fillId="22" borderId="5" xfId="0" applyFont="1" applyFill="1" applyBorder="1" applyAlignment="1">
      <alignment horizontal="center"/>
    </xf>
    <xf numFmtId="0" fontId="11" fillId="22" borderId="6" xfId="0" applyFont="1" applyFill="1" applyBorder="1" applyAlignment="1">
      <alignment horizontal="center"/>
    </xf>
    <xf numFmtId="0" fontId="11" fillId="24" borderId="4" xfId="0" applyFont="1" applyFill="1" applyBorder="1" applyAlignment="1">
      <alignment horizontal="center"/>
    </xf>
    <xf numFmtId="0" fontId="11" fillId="24" borderId="5" xfId="0" applyFont="1" applyFill="1" applyBorder="1" applyAlignment="1">
      <alignment horizontal="center"/>
    </xf>
    <xf numFmtId="0" fontId="11" fillId="24" borderId="6" xfId="0" applyFont="1" applyFill="1" applyBorder="1" applyAlignment="1">
      <alignment horizontal="center"/>
    </xf>
    <xf numFmtId="0" fontId="10" fillId="15" borderId="1" xfId="0" applyFont="1" applyFill="1" applyBorder="1" applyAlignment="1">
      <alignment horizontal="center" wrapText="1"/>
    </xf>
    <xf numFmtId="0" fontId="10" fillId="15" borderId="2" xfId="0" applyFont="1" applyFill="1" applyBorder="1" applyAlignment="1">
      <alignment horizontal="center" wrapText="1"/>
    </xf>
    <xf numFmtId="0" fontId="10" fillId="15" borderId="3" xfId="0" applyFont="1" applyFill="1" applyBorder="1" applyAlignment="1">
      <alignment horizontal="center" wrapText="1"/>
    </xf>
    <xf numFmtId="0" fontId="11" fillId="14" borderId="1" xfId="0" applyFont="1" applyFill="1" applyBorder="1" applyAlignment="1">
      <alignment horizontal="center"/>
    </xf>
    <xf numFmtId="0" fontId="11" fillId="14" borderId="2" xfId="0" applyFont="1" applyFill="1" applyBorder="1" applyAlignment="1">
      <alignment horizontal="center"/>
    </xf>
    <xf numFmtId="0" fontId="11" fillId="14" borderId="3" xfId="0" applyFont="1" applyFill="1" applyBorder="1" applyAlignment="1">
      <alignment horizontal="center"/>
    </xf>
    <xf numFmtId="0" fontId="11" fillId="18" borderId="1" xfId="0" applyFont="1" applyFill="1" applyBorder="1" applyAlignment="1">
      <alignment horizontal="center"/>
    </xf>
    <xf numFmtId="0" fontId="11" fillId="18" borderId="2" xfId="0" applyFont="1" applyFill="1" applyBorder="1" applyAlignment="1">
      <alignment horizontal="center"/>
    </xf>
    <xf numFmtId="0" fontId="11" fillId="18" borderId="3" xfId="0" applyFont="1" applyFill="1" applyBorder="1" applyAlignment="1">
      <alignment horizontal="center"/>
    </xf>
    <xf numFmtId="0" fontId="11" fillId="19" borderId="1" xfId="0" applyFont="1" applyFill="1" applyBorder="1" applyAlignment="1">
      <alignment horizontal="center"/>
    </xf>
    <xf numFmtId="0" fontId="11" fillId="19" borderId="2" xfId="0" applyFont="1" applyFill="1" applyBorder="1" applyAlignment="1">
      <alignment horizontal="center"/>
    </xf>
    <xf numFmtId="0" fontId="11" fillId="19" borderId="3" xfId="0" applyFont="1" applyFill="1" applyBorder="1" applyAlignment="1">
      <alignment horizontal="center"/>
    </xf>
    <xf numFmtId="0" fontId="10" fillId="15" borderId="1" xfId="0" applyFont="1" applyFill="1" applyBorder="1" applyAlignment="1">
      <alignment horizontal="center"/>
    </xf>
    <xf numFmtId="0" fontId="10" fillId="15" borderId="2" xfId="0" applyFont="1" applyFill="1" applyBorder="1" applyAlignment="1">
      <alignment horizontal="center"/>
    </xf>
    <xf numFmtId="0" fontId="10" fillId="15" borderId="3" xfId="0" applyFont="1" applyFill="1" applyBorder="1" applyAlignment="1">
      <alignment horizontal="center"/>
    </xf>
    <xf numFmtId="0" fontId="11" fillId="21" borderId="1" xfId="0" applyFont="1" applyFill="1" applyBorder="1" applyAlignment="1">
      <alignment horizontal="center"/>
    </xf>
    <xf numFmtId="0" fontId="11" fillId="21" borderId="2" xfId="0" applyFont="1" applyFill="1" applyBorder="1" applyAlignment="1">
      <alignment horizontal="center"/>
    </xf>
    <xf numFmtId="0" fontId="11" fillId="21" borderId="3" xfId="0" applyFont="1" applyFill="1" applyBorder="1" applyAlignment="1">
      <alignment horizontal="center"/>
    </xf>
    <xf numFmtId="0" fontId="21" fillId="15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  <xf numFmtId="0" fontId="10" fillId="0" borderId="12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3" fillId="0" borderId="13" xfId="0" applyFont="1" applyBorder="1" applyAlignment="1">
      <alignment horizontal="right"/>
    </xf>
    <xf numFmtId="0" fontId="23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pieChart>
        <c:varyColors val="1"/>
        <c:ser>
          <c:idx val="0"/>
          <c:order val="0"/>
          <c:tx>
            <c:strRef>
              <c:f>'Input &amp; View Data'!$E$9</c:f>
              <c:strCache>
                <c:ptCount val="1"/>
                <c:pt idx="0">
                  <c:v>Pitfall Trap Average (Row 3)</c:v>
                </c:pt>
              </c:strCache>
            </c:strRef>
          </c:tx>
          <c:cat>
            <c:strRef>
              <c:f>'Input &amp; View Data'!$A$10:$A$24</c:f>
              <c:strCache>
                <c:ptCount val="15"/>
                <c:pt idx="0">
                  <c:v>Ants, Bees, Wasps</c:v>
                </c:pt>
                <c:pt idx="1">
                  <c:v>Beetles &amp; Weevils</c:v>
                </c:pt>
                <c:pt idx="2">
                  <c:v>Bugs, Cicadas, Aphids</c:v>
                </c:pt>
                <c:pt idx="3">
                  <c:v>Butterflies &amp; Moths</c:v>
                </c:pt>
                <c:pt idx="4">
                  <c:v>Dragonflies &amp; Damselflies</c:v>
                </c:pt>
                <c:pt idx="5">
                  <c:v>Earwigs</c:v>
                </c:pt>
                <c:pt idx="6">
                  <c:v>Flies &amp; Mosquitos</c:v>
                </c:pt>
                <c:pt idx="7">
                  <c:v>Grasshoppers, Katydids &amp; Crickets</c:v>
                </c:pt>
                <c:pt idx="8">
                  <c:v>Lacewings, Mayflies, Scorpion flies</c:v>
                </c:pt>
                <c:pt idx="9">
                  <c:v>Springtails</c:v>
                </c:pt>
                <c:pt idx="10">
                  <c:v>Spiders, Daddy Long Legs &amp; Ticks</c:v>
                </c:pt>
                <c:pt idx="11">
                  <c:v>Centipedes,  Millipedes</c:v>
                </c:pt>
                <c:pt idx="12">
                  <c:v>Earthworms</c:v>
                </c:pt>
                <c:pt idx="13">
                  <c:v>Snails &amp; Slugs</c:v>
                </c:pt>
                <c:pt idx="14">
                  <c:v>Pillbugs</c:v>
                </c:pt>
              </c:strCache>
            </c:strRef>
          </c:cat>
          <c:val>
            <c:numRef>
              <c:f>'Input &amp; View Data'!$E$10:$E$24</c:f>
              <c:numCache>
                <c:formatCode>0.000</c:formatCode>
                <c:ptCount val="15"/>
                <c:pt idx="0">
                  <c:v>3.4246575342465752E-2</c:v>
                </c:pt>
                <c:pt idx="1">
                  <c:v>1.3698630136986301E-2</c:v>
                </c:pt>
                <c:pt idx="2">
                  <c:v>2.0547945205479451E-2</c:v>
                </c:pt>
                <c:pt idx="3">
                  <c:v>0</c:v>
                </c:pt>
                <c:pt idx="4">
                  <c:v>0</c:v>
                </c:pt>
                <c:pt idx="5">
                  <c:v>6.8493150684931503E-3</c:v>
                </c:pt>
                <c:pt idx="6">
                  <c:v>7.5342465753424653E-2</c:v>
                </c:pt>
                <c:pt idx="7">
                  <c:v>2.7397260273972601E-2</c:v>
                </c:pt>
                <c:pt idx="8">
                  <c:v>1.3698630136986301E-2</c:v>
                </c:pt>
                <c:pt idx="9">
                  <c:v>0.66438356164383561</c:v>
                </c:pt>
                <c:pt idx="10">
                  <c:v>8.2191780821917804E-2</c:v>
                </c:pt>
                <c:pt idx="11">
                  <c:v>6.8493150684931503E-3</c:v>
                </c:pt>
                <c:pt idx="12">
                  <c:v>6.8493150684931503E-3</c:v>
                </c:pt>
                <c:pt idx="13">
                  <c:v>1.3698630136986301E-2</c:v>
                </c:pt>
                <c:pt idx="14">
                  <c:v>3.4246575342465752E-2</c:v>
                </c:pt>
              </c:numCache>
            </c:numRef>
          </c:val>
        </c:ser>
        <c:dLbls/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pieChart>
        <c:varyColors val="1"/>
        <c:ser>
          <c:idx val="0"/>
          <c:order val="0"/>
          <c:tx>
            <c:strRef>
              <c:f>'Input &amp; View Data'!$I$9</c:f>
              <c:strCache>
                <c:ptCount val="1"/>
                <c:pt idx="0">
                  <c:v>Pitfall Trap Average (Row 5)</c:v>
                </c:pt>
              </c:strCache>
            </c:strRef>
          </c:tx>
          <c:cat>
            <c:strRef>
              <c:f>'Input &amp; View Data'!$A$10:$A$24</c:f>
              <c:strCache>
                <c:ptCount val="15"/>
                <c:pt idx="0">
                  <c:v>Ants, Bees, Wasps</c:v>
                </c:pt>
                <c:pt idx="1">
                  <c:v>Beetles &amp; Weevils</c:v>
                </c:pt>
                <c:pt idx="2">
                  <c:v>Bugs, Cicadas, Aphids</c:v>
                </c:pt>
                <c:pt idx="3">
                  <c:v>Butterflies &amp; Moths</c:v>
                </c:pt>
                <c:pt idx="4">
                  <c:v>Dragonflies &amp; Damselflies</c:v>
                </c:pt>
                <c:pt idx="5">
                  <c:v>Earwigs</c:v>
                </c:pt>
                <c:pt idx="6">
                  <c:v>Flies &amp; Mosquitos</c:v>
                </c:pt>
                <c:pt idx="7">
                  <c:v>Grasshoppers, Katydids &amp; Crickets</c:v>
                </c:pt>
                <c:pt idx="8">
                  <c:v>Lacewings, Mayflies, Scorpion flies</c:v>
                </c:pt>
                <c:pt idx="9">
                  <c:v>Springtails</c:v>
                </c:pt>
                <c:pt idx="10">
                  <c:v>Spiders, Daddy Long Legs &amp; Ticks</c:v>
                </c:pt>
                <c:pt idx="11">
                  <c:v>Centipedes,  Millipedes</c:v>
                </c:pt>
                <c:pt idx="12">
                  <c:v>Earthworms</c:v>
                </c:pt>
                <c:pt idx="13">
                  <c:v>Snails &amp; Slugs</c:v>
                </c:pt>
                <c:pt idx="14">
                  <c:v>Pillbugs</c:v>
                </c:pt>
              </c:strCache>
            </c:strRef>
          </c:cat>
          <c:val>
            <c:numRef>
              <c:f>'Input &amp; View Data'!$I$10:$I$24</c:f>
              <c:numCache>
                <c:formatCode>0.000</c:formatCode>
                <c:ptCount val="15"/>
                <c:pt idx="0">
                  <c:v>3.7735849056603772E-2</c:v>
                </c:pt>
                <c:pt idx="1">
                  <c:v>7.5471698113207544E-2</c:v>
                </c:pt>
                <c:pt idx="2">
                  <c:v>0.18867924528301888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0.18867924528301888</c:v>
                </c:pt>
                <c:pt idx="7">
                  <c:v>9.4339622641509441E-2</c:v>
                </c:pt>
                <c:pt idx="8">
                  <c:v>7.5471698113207544E-2</c:v>
                </c:pt>
                <c:pt idx="9">
                  <c:v>7.5471698113207544E-2</c:v>
                </c:pt>
                <c:pt idx="10">
                  <c:v>0.18867924528301888</c:v>
                </c:pt>
                <c:pt idx="11">
                  <c:v>0</c:v>
                </c:pt>
                <c:pt idx="12">
                  <c:v>0</c:v>
                </c:pt>
                <c:pt idx="13">
                  <c:v>7.5471698113207544E-2</c:v>
                </c:pt>
                <c:pt idx="14">
                  <c:v>0</c:v>
                </c:pt>
              </c:numCache>
            </c:numRef>
          </c:val>
        </c:ser>
        <c:dLbls/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7"/>
  <c:chart>
    <c:title>
      <c:tx>
        <c:rich>
          <a:bodyPr/>
          <a:lstStyle/>
          <a:p>
            <a:pPr>
              <a:defRPr/>
            </a:pPr>
            <a:r>
              <a:rPr lang="en-US"/>
              <a:t>Sticky and Pitfall Traps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'Input &amp; View Data'!$L$9</c:f>
              <c:strCache>
                <c:ptCount val="1"/>
                <c:pt idx="0">
                  <c:v>Sticky Trap Sum Both Schools</c:v>
                </c:pt>
              </c:strCache>
            </c:strRef>
          </c:tx>
          <c:cat>
            <c:strRef>
              <c:f>'Input &amp; View Data'!$A$10:$A$24</c:f>
              <c:strCache>
                <c:ptCount val="15"/>
                <c:pt idx="0">
                  <c:v>Ants, Bees, Wasps</c:v>
                </c:pt>
                <c:pt idx="1">
                  <c:v>Beetles &amp; Weevils</c:v>
                </c:pt>
                <c:pt idx="2">
                  <c:v>Bugs, Cicadas, Aphids</c:v>
                </c:pt>
                <c:pt idx="3">
                  <c:v>Butterflies &amp; Moths</c:v>
                </c:pt>
                <c:pt idx="4">
                  <c:v>Dragonflies &amp; Damselflies</c:v>
                </c:pt>
                <c:pt idx="5">
                  <c:v>Earwigs</c:v>
                </c:pt>
                <c:pt idx="6">
                  <c:v>Flies &amp; Mosquitos</c:v>
                </c:pt>
                <c:pt idx="7">
                  <c:v>Grasshoppers, Katydids &amp; Crickets</c:v>
                </c:pt>
                <c:pt idx="8">
                  <c:v>Lacewings, Mayflies, Scorpion flies</c:v>
                </c:pt>
                <c:pt idx="9">
                  <c:v>Springtails</c:v>
                </c:pt>
                <c:pt idx="10">
                  <c:v>Spiders, Daddy Long Legs &amp; Ticks</c:v>
                </c:pt>
                <c:pt idx="11">
                  <c:v>Centipedes,  Millipedes</c:v>
                </c:pt>
                <c:pt idx="12">
                  <c:v>Earthworms</c:v>
                </c:pt>
                <c:pt idx="13">
                  <c:v>Snails &amp; Slugs</c:v>
                </c:pt>
                <c:pt idx="14">
                  <c:v>Pillbugs</c:v>
                </c:pt>
              </c:strCache>
            </c:strRef>
          </c:cat>
          <c:val>
            <c:numRef>
              <c:f>'Input &amp; View Data'!$L$10:$L$24</c:f>
              <c:numCache>
                <c:formatCode>General</c:formatCode>
                <c:ptCount val="15"/>
                <c:pt idx="0">
                  <c:v>46</c:v>
                </c:pt>
                <c:pt idx="1">
                  <c:v>19</c:v>
                </c:pt>
                <c:pt idx="2">
                  <c:v>72</c:v>
                </c:pt>
                <c:pt idx="3">
                  <c:v>8</c:v>
                </c:pt>
                <c:pt idx="4">
                  <c:v>5</c:v>
                </c:pt>
                <c:pt idx="5">
                  <c:v>11</c:v>
                </c:pt>
                <c:pt idx="6">
                  <c:v>337</c:v>
                </c:pt>
                <c:pt idx="7">
                  <c:v>8</c:v>
                </c:pt>
                <c:pt idx="8">
                  <c:v>28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'Input &amp; View Data'!$N$9</c:f>
              <c:strCache>
                <c:ptCount val="1"/>
                <c:pt idx="0">
                  <c:v>Pitfall Trap Sum Both Schools</c:v>
                </c:pt>
              </c:strCache>
            </c:strRef>
          </c:tx>
          <c:cat>
            <c:strRef>
              <c:f>'Input &amp; View Data'!$A$10:$A$24</c:f>
              <c:strCache>
                <c:ptCount val="15"/>
                <c:pt idx="0">
                  <c:v>Ants, Bees, Wasps</c:v>
                </c:pt>
                <c:pt idx="1">
                  <c:v>Beetles &amp; Weevils</c:v>
                </c:pt>
                <c:pt idx="2">
                  <c:v>Bugs, Cicadas, Aphids</c:v>
                </c:pt>
                <c:pt idx="3">
                  <c:v>Butterflies &amp; Moths</c:v>
                </c:pt>
                <c:pt idx="4">
                  <c:v>Dragonflies &amp; Damselflies</c:v>
                </c:pt>
                <c:pt idx="5">
                  <c:v>Earwigs</c:v>
                </c:pt>
                <c:pt idx="6">
                  <c:v>Flies &amp; Mosquitos</c:v>
                </c:pt>
                <c:pt idx="7">
                  <c:v>Grasshoppers, Katydids &amp; Crickets</c:v>
                </c:pt>
                <c:pt idx="8">
                  <c:v>Lacewings, Mayflies, Scorpion flies</c:v>
                </c:pt>
                <c:pt idx="9">
                  <c:v>Springtails</c:v>
                </c:pt>
                <c:pt idx="10">
                  <c:v>Spiders, Daddy Long Legs &amp; Ticks</c:v>
                </c:pt>
                <c:pt idx="11">
                  <c:v>Centipedes,  Millipedes</c:v>
                </c:pt>
                <c:pt idx="12">
                  <c:v>Earthworms</c:v>
                </c:pt>
                <c:pt idx="13">
                  <c:v>Snails &amp; Slugs</c:v>
                </c:pt>
                <c:pt idx="14">
                  <c:v>Pillbugs</c:v>
                </c:pt>
              </c:strCache>
            </c:strRef>
          </c:cat>
          <c:val>
            <c:numRef>
              <c:f>'Input &amp; View Data'!$N$10:$N$24</c:f>
              <c:numCache>
                <c:formatCode>General</c:formatCode>
                <c:ptCount val="15"/>
                <c:pt idx="0">
                  <c:v>7</c:v>
                </c:pt>
                <c:pt idx="1">
                  <c:v>6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21</c:v>
                </c:pt>
                <c:pt idx="7">
                  <c:v>9</c:v>
                </c:pt>
                <c:pt idx="8">
                  <c:v>6</c:v>
                </c:pt>
                <c:pt idx="9">
                  <c:v>101</c:v>
                </c:pt>
                <c:pt idx="10">
                  <c:v>22</c:v>
                </c:pt>
                <c:pt idx="11">
                  <c:v>1</c:v>
                </c:pt>
                <c:pt idx="12">
                  <c:v>1</c:v>
                </c:pt>
                <c:pt idx="13">
                  <c:v>6</c:v>
                </c:pt>
                <c:pt idx="14">
                  <c:v>5</c:v>
                </c:pt>
              </c:numCache>
            </c:numRef>
          </c:val>
        </c:ser>
        <c:dLbls/>
        <c:axId val="62922112"/>
        <c:axId val="62977536"/>
      </c:barChart>
      <c:catAx>
        <c:axId val="62922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Insect/Invertebrate</a:t>
                </a:r>
              </a:p>
            </c:rich>
          </c:tx>
        </c:title>
        <c:tickLblPos val="nextTo"/>
        <c:crossAx val="62977536"/>
        <c:crosses val="autoZero"/>
        <c:auto val="1"/>
        <c:lblAlgn val="ctr"/>
        <c:lblOffset val="100"/>
      </c:catAx>
      <c:valAx>
        <c:axId val="629775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insects/invertebrates</a:t>
                </a:r>
              </a:p>
            </c:rich>
          </c:tx>
        </c:title>
        <c:numFmt formatCode="General" sourceLinked="1"/>
        <c:tickLblPos val="nextTo"/>
        <c:crossAx val="6292211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tx>
        <c:rich>
          <a:bodyPr/>
          <a:lstStyle/>
          <a:p>
            <a:pPr>
              <a:defRPr/>
            </a:pPr>
            <a:r>
              <a:rPr lang="en-US"/>
              <a:t>Sticky Trap Sums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'Input &amp; View Data'!$B$9</c:f>
              <c:strCache>
                <c:ptCount val="1"/>
                <c:pt idx="0">
                  <c:v>Sticky Trap Sum (Row 2)</c:v>
                </c:pt>
              </c:strCache>
            </c:strRef>
          </c:tx>
          <c:cat>
            <c:strRef>
              <c:f>'Input &amp; View Data'!$A$10:$A$24</c:f>
              <c:strCache>
                <c:ptCount val="15"/>
                <c:pt idx="0">
                  <c:v>Ants, Bees, Wasps</c:v>
                </c:pt>
                <c:pt idx="1">
                  <c:v>Beetles &amp; Weevils</c:v>
                </c:pt>
                <c:pt idx="2">
                  <c:v>Bugs, Cicadas, Aphids</c:v>
                </c:pt>
                <c:pt idx="3">
                  <c:v>Butterflies &amp; Moths</c:v>
                </c:pt>
                <c:pt idx="4">
                  <c:v>Dragonflies &amp; Damselflies</c:v>
                </c:pt>
                <c:pt idx="5">
                  <c:v>Earwigs</c:v>
                </c:pt>
                <c:pt idx="6">
                  <c:v>Flies &amp; Mosquitos</c:v>
                </c:pt>
                <c:pt idx="7">
                  <c:v>Grasshoppers, Katydids &amp; Crickets</c:v>
                </c:pt>
                <c:pt idx="8">
                  <c:v>Lacewings, Mayflies, Scorpion flies</c:v>
                </c:pt>
                <c:pt idx="9">
                  <c:v>Springtails</c:v>
                </c:pt>
                <c:pt idx="10">
                  <c:v>Spiders, Daddy Long Legs &amp; Ticks</c:v>
                </c:pt>
                <c:pt idx="11">
                  <c:v>Centipedes,  Millipedes</c:v>
                </c:pt>
                <c:pt idx="12">
                  <c:v>Earthworms</c:v>
                </c:pt>
                <c:pt idx="13">
                  <c:v>Snails &amp; Slugs</c:v>
                </c:pt>
                <c:pt idx="14">
                  <c:v>Pillbugs</c:v>
                </c:pt>
              </c:strCache>
            </c:strRef>
          </c:cat>
          <c:val>
            <c:numRef>
              <c:f>'Input &amp; View Data'!$B$10:$B$24</c:f>
              <c:numCache>
                <c:formatCode>General</c:formatCode>
                <c:ptCount val="15"/>
                <c:pt idx="0">
                  <c:v>11</c:v>
                </c:pt>
                <c:pt idx="1">
                  <c:v>16</c:v>
                </c:pt>
                <c:pt idx="2">
                  <c:v>42</c:v>
                </c:pt>
                <c:pt idx="3">
                  <c:v>7</c:v>
                </c:pt>
                <c:pt idx="4">
                  <c:v>5</c:v>
                </c:pt>
                <c:pt idx="5">
                  <c:v>10</c:v>
                </c:pt>
                <c:pt idx="6">
                  <c:v>124</c:v>
                </c:pt>
                <c:pt idx="7">
                  <c:v>3</c:v>
                </c:pt>
                <c:pt idx="8">
                  <c:v>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'Input &amp; View Data'!$F$9</c:f>
              <c:strCache>
                <c:ptCount val="1"/>
                <c:pt idx="0">
                  <c:v>Sticky Trap Sum      (Row 4)</c:v>
                </c:pt>
              </c:strCache>
            </c:strRef>
          </c:tx>
          <c:cat>
            <c:strRef>
              <c:f>'Input &amp; View Data'!$A$10:$A$24</c:f>
              <c:strCache>
                <c:ptCount val="15"/>
                <c:pt idx="0">
                  <c:v>Ants, Bees, Wasps</c:v>
                </c:pt>
                <c:pt idx="1">
                  <c:v>Beetles &amp; Weevils</c:v>
                </c:pt>
                <c:pt idx="2">
                  <c:v>Bugs, Cicadas, Aphids</c:v>
                </c:pt>
                <c:pt idx="3">
                  <c:v>Butterflies &amp; Moths</c:v>
                </c:pt>
                <c:pt idx="4">
                  <c:v>Dragonflies &amp; Damselflies</c:v>
                </c:pt>
                <c:pt idx="5">
                  <c:v>Earwigs</c:v>
                </c:pt>
                <c:pt idx="6">
                  <c:v>Flies &amp; Mosquitos</c:v>
                </c:pt>
                <c:pt idx="7">
                  <c:v>Grasshoppers, Katydids &amp; Crickets</c:v>
                </c:pt>
                <c:pt idx="8">
                  <c:v>Lacewings, Mayflies, Scorpion flies</c:v>
                </c:pt>
                <c:pt idx="9">
                  <c:v>Springtails</c:v>
                </c:pt>
                <c:pt idx="10">
                  <c:v>Spiders, Daddy Long Legs &amp; Ticks</c:v>
                </c:pt>
                <c:pt idx="11">
                  <c:v>Centipedes,  Millipedes</c:v>
                </c:pt>
                <c:pt idx="12">
                  <c:v>Earthworms</c:v>
                </c:pt>
                <c:pt idx="13">
                  <c:v>Snails &amp; Slugs</c:v>
                </c:pt>
                <c:pt idx="14">
                  <c:v>Pillbugs</c:v>
                </c:pt>
              </c:strCache>
            </c:strRef>
          </c:cat>
          <c:val>
            <c:numRef>
              <c:f>'Input &amp; View Data'!$F$10:$F$24</c:f>
              <c:numCache>
                <c:formatCode>General</c:formatCode>
                <c:ptCount val="15"/>
                <c:pt idx="0">
                  <c:v>35</c:v>
                </c:pt>
                <c:pt idx="1">
                  <c:v>3</c:v>
                </c:pt>
                <c:pt idx="2">
                  <c:v>30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213</c:v>
                </c:pt>
                <c:pt idx="7">
                  <c:v>5</c:v>
                </c:pt>
                <c:pt idx="8">
                  <c:v>11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/>
        <c:axId val="73346048"/>
        <c:axId val="73356416"/>
      </c:barChart>
      <c:catAx>
        <c:axId val="73346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Insect/Invertebrate</a:t>
                </a:r>
              </a:p>
            </c:rich>
          </c:tx>
        </c:title>
        <c:tickLblPos val="nextTo"/>
        <c:crossAx val="73356416"/>
        <c:crosses val="autoZero"/>
        <c:auto val="1"/>
        <c:lblAlgn val="ctr"/>
        <c:lblOffset val="100"/>
      </c:catAx>
      <c:valAx>
        <c:axId val="733564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insect/invertebrates</a:t>
                </a:r>
              </a:p>
            </c:rich>
          </c:tx>
        </c:title>
        <c:numFmt formatCode="General" sourceLinked="1"/>
        <c:tickLblPos val="nextTo"/>
        <c:crossAx val="7334604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6"/>
  <c:chart>
    <c:title>
      <c:tx>
        <c:rich>
          <a:bodyPr/>
          <a:lstStyle/>
          <a:p>
            <a:pPr>
              <a:defRPr/>
            </a:pPr>
            <a:r>
              <a:rPr lang="en-US"/>
              <a:t>Pitfall Trap Sums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'Input &amp; View Data'!$D$9</c:f>
              <c:strCache>
                <c:ptCount val="1"/>
                <c:pt idx="0">
                  <c:v>Pitfall Trap Sum      (Row 3)</c:v>
                </c:pt>
              </c:strCache>
            </c:strRef>
          </c:tx>
          <c:cat>
            <c:strRef>
              <c:f>'Input &amp; View Data'!$A$10:$A$24</c:f>
              <c:strCache>
                <c:ptCount val="15"/>
                <c:pt idx="0">
                  <c:v>Ants, Bees, Wasps</c:v>
                </c:pt>
                <c:pt idx="1">
                  <c:v>Beetles &amp; Weevils</c:v>
                </c:pt>
                <c:pt idx="2">
                  <c:v>Bugs, Cicadas, Aphids</c:v>
                </c:pt>
                <c:pt idx="3">
                  <c:v>Butterflies &amp; Moths</c:v>
                </c:pt>
                <c:pt idx="4">
                  <c:v>Dragonflies &amp; Damselflies</c:v>
                </c:pt>
                <c:pt idx="5">
                  <c:v>Earwigs</c:v>
                </c:pt>
                <c:pt idx="6">
                  <c:v>Flies &amp; Mosquitos</c:v>
                </c:pt>
                <c:pt idx="7">
                  <c:v>Grasshoppers, Katydids &amp; Crickets</c:v>
                </c:pt>
                <c:pt idx="8">
                  <c:v>Lacewings, Mayflies, Scorpion flies</c:v>
                </c:pt>
                <c:pt idx="9">
                  <c:v>Springtails</c:v>
                </c:pt>
                <c:pt idx="10">
                  <c:v>Spiders, Daddy Long Legs &amp; Ticks</c:v>
                </c:pt>
                <c:pt idx="11">
                  <c:v>Centipedes,  Millipedes</c:v>
                </c:pt>
                <c:pt idx="12">
                  <c:v>Earthworms</c:v>
                </c:pt>
                <c:pt idx="13">
                  <c:v>Snails &amp; Slugs</c:v>
                </c:pt>
                <c:pt idx="14">
                  <c:v>Pillbugs</c:v>
                </c:pt>
              </c:strCache>
            </c:strRef>
          </c:cat>
          <c:val>
            <c:numRef>
              <c:f>'Input &amp; View Data'!$D$10:$D$24</c:f>
              <c:numCache>
                <c:formatCode>General</c:formatCode>
                <c:ptCount val="15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11</c:v>
                </c:pt>
                <c:pt idx="7">
                  <c:v>4</c:v>
                </c:pt>
                <c:pt idx="8">
                  <c:v>2</c:v>
                </c:pt>
                <c:pt idx="9">
                  <c:v>97</c:v>
                </c:pt>
                <c:pt idx="10">
                  <c:v>12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5</c:v>
                </c:pt>
              </c:numCache>
            </c:numRef>
          </c:val>
        </c:ser>
        <c:ser>
          <c:idx val="1"/>
          <c:order val="1"/>
          <c:tx>
            <c:strRef>
              <c:f>'Input &amp; View Data'!$H$9</c:f>
              <c:strCache>
                <c:ptCount val="1"/>
                <c:pt idx="0">
                  <c:v>Pitfall Trap Sum (Row 5)</c:v>
                </c:pt>
              </c:strCache>
            </c:strRef>
          </c:tx>
          <c:cat>
            <c:strRef>
              <c:f>'Input &amp; View Data'!$A$10:$A$24</c:f>
              <c:strCache>
                <c:ptCount val="15"/>
                <c:pt idx="0">
                  <c:v>Ants, Bees, Wasps</c:v>
                </c:pt>
                <c:pt idx="1">
                  <c:v>Beetles &amp; Weevils</c:v>
                </c:pt>
                <c:pt idx="2">
                  <c:v>Bugs, Cicadas, Aphids</c:v>
                </c:pt>
                <c:pt idx="3">
                  <c:v>Butterflies &amp; Moths</c:v>
                </c:pt>
                <c:pt idx="4">
                  <c:v>Dragonflies &amp; Damselflies</c:v>
                </c:pt>
                <c:pt idx="5">
                  <c:v>Earwigs</c:v>
                </c:pt>
                <c:pt idx="6">
                  <c:v>Flies &amp; Mosquitos</c:v>
                </c:pt>
                <c:pt idx="7">
                  <c:v>Grasshoppers, Katydids &amp; Crickets</c:v>
                </c:pt>
                <c:pt idx="8">
                  <c:v>Lacewings, Mayflies, Scorpion flies</c:v>
                </c:pt>
                <c:pt idx="9">
                  <c:v>Springtails</c:v>
                </c:pt>
                <c:pt idx="10">
                  <c:v>Spiders, Daddy Long Legs &amp; Ticks</c:v>
                </c:pt>
                <c:pt idx="11">
                  <c:v>Centipedes,  Millipedes</c:v>
                </c:pt>
                <c:pt idx="12">
                  <c:v>Earthworms</c:v>
                </c:pt>
                <c:pt idx="13">
                  <c:v>Snails &amp; Slugs</c:v>
                </c:pt>
                <c:pt idx="14">
                  <c:v>Pillbugs</c:v>
                </c:pt>
              </c:strCache>
            </c:strRef>
          </c:cat>
          <c:val>
            <c:numRef>
              <c:f>'Input &amp; View Data'!$H$10:$H$24</c:f>
              <c:numCache>
                <c:formatCode>General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</c:numCache>
            </c:numRef>
          </c:val>
        </c:ser>
        <c:dLbls/>
        <c:axId val="73865472"/>
        <c:axId val="73879936"/>
      </c:barChart>
      <c:catAx>
        <c:axId val="73865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Insect/Invertebrate</a:t>
                </a:r>
              </a:p>
            </c:rich>
          </c:tx>
        </c:title>
        <c:tickLblPos val="nextTo"/>
        <c:crossAx val="73879936"/>
        <c:crosses val="autoZero"/>
        <c:auto val="1"/>
        <c:lblAlgn val="ctr"/>
        <c:lblOffset val="100"/>
      </c:catAx>
      <c:valAx>
        <c:axId val="738799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insect/invertebrates</a:t>
                </a:r>
              </a:p>
            </c:rich>
          </c:tx>
        </c:title>
        <c:numFmt formatCode="General" sourceLinked="1"/>
        <c:tickLblPos val="nextTo"/>
        <c:crossAx val="7386547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Number of invertebrates</a:t>
            </a:r>
            <a:r>
              <a:rPr lang="en-US" baseline="0"/>
              <a:t> with and without wings trapped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Sticky Trap</c:v>
          </c:tx>
          <c:cat>
            <c:strLit>
              <c:ptCount val="2"/>
              <c:pt idx="0">
                <c:v>With Wings</c:v>
              </c:pt>
              <c:pt idx="1">
                <c:v> No Wings</c:v>
              </c:pt>
            </c:strLit>
          </c:cat>
          <c:val>
            <c:numRef>
              <c:f>'Wings-No Wings'!$H$15:$I$15</c:f>
              <c:numCache>
                <c:formatCode>General</c:formatCode>
                <c:ptCount val="2"/>
                <c:pt idx="0">
                  <c:v>504</c:v>
                </c:pt>
                <c:pt idx="1">
                  <c:v>36</c:v>
                </c:pt>
              </c:numCache>
            </c:numRef>
          </c:val>
        </c:ser>
        <c:ser>
          <c:idx val="1"/>
          <c:order val="1"/>
          <c:tx>
            <c:v>Pitfall Trap</c:v>
          </c:tx>
          <c:cat>
            <c:strLit>
              <c:ptCount val="2"/>
              <c:pt idx="0">
                <c:v>With Wings</c:v>
              </c:pt>
              <c:pt idx="1">
                <c:v> No Wings</c:v>
              </c:pt>
            </c:strLit>
          </c:cat>
          <c:val>
            <c:numRef>
              <c:f>'Wings-No Wings'!$H$16:$I$16</c:f>
              <c:numCache>
                <c:formatCode>General</c:formatCode>
                <c:ptCount val="2"/>
                <c:pt idx="0">
                  <c:v>56</c:v>
                </c:pt>
                <c:pt idx="1">
                  <c:v>143</c:v>
                </c:pt>
              </c:numCache>
            </c:numRef>
          </c:val>
        </c:ser>
        <c:dLbls/>
        <c:axId val="74540928"/>
        <c:axId val="74542464"/>
      </c:barChart>
      <c:catAx>
        <c:axId val="74540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Type of Invertebrate</a:t>
                </a:r>
              </a:p>
            </c:rich>
          </c:tx>
          <c:layout/>
        </c:title>
        <c:tickLblPos val="nextTo"/>
        <c:crossAx val="74542464"/>
        <c:crosses val="autoZero"/>
        <c:auto val="1"/>
        <c:lblAlgn val="ctr"/>
        <c:lblOffset val="100"/>
      </c:catAx>
      <c:valAx>
        <c:axId val="745424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</a:t>
                </a:r>
                <a:r>
                  <a:rPr lang="en-US" baseline="0"/>
                  <a:t> I</a:t>
                </a:r>
                <a:r>
                  <a:rPr lang="en-US"/>
                  <a:t>nvertebrates</a:t>
                </a:r>
              </a:p>
            </c:rich>
          </c:tx>
          <c:layout>
            <c:manualLayout>
              <c:xMode val="edge"/>
              <c:yMode val="edge"/>
              <c:x val="2.8043339706819631E-2"/>
              <c:y val="0.19710982176486483"/>
            </c:manualLayout>
          </c:layout>
        </c:title>
        <c:numFmt formatCode="General" sourceLinked="1"/>
        <c:tickLblPos val="nextTo"/>
        <c:crossAx val="74540928"/>
        <c:crosses val="autoZero"/>
        <c:crossBetween val="between"/>
      </c:valAx>
    </c:plotArea>
    <c:legend>
      <c:legendPos val="r"/>
      <c:layout/>
    </c:legend>
    <c:plotVisOnly val="1"/>
    <c:dispBlanksAs val="gap"/>
  </c:chart>
  <c:txPr>
    <a:bodyPr/>
    <a:lstStyle/>
    <a:p>
      <a:pPr>
        <a:defRPr sz="2000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Insects and Invertebrates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Sticky Trap</c:v>
          </c:tx>
          <c:cat>
            <c:strLit>
              <c:ptCount val="2"/>
              <c:pt idx="0">
                <c:v>Insects</c:v>
              </c:pt>
              <c:pt idx="1">
                <c:v> Invertebrates</c:v>
              </c:pt>
            </c:strLit>
          </c:cat>
          <c:val>
            <c:numRef>
              <c:f>'Insects vs Other Inverts'!$I$17:$J$17</c:f>
              <c:numCache>
                <c:formatCode>General</c:formatCode>
                <c:ptCount val="2"/>
                <c:pt idx="0">
                  <c:v>534</c:v>
                </c:pt>
                <c:pt idx="1">
                  <c:v>6</c:v>
                </c:pt>
              </c:numCache>
            </c:numRef>
          </c:val>
        </c:ser>
        <c:ser>
          <c:idx val="1"/>
          <c:order val="1"/>
          <c:tx>
            <c:v>Pitfall Trap</c:v>
          </c:tx>
          <c:cat>
            <c:strLit>
              <c:ptCount val="2"/>
              <c:pt idx="0">
                <c:v>Insects</c:v>
              </c:pt>
              <c:pt idx="1">
                <c:v> Invertebrates</c:v>
              </c:pt>
            </c:strLit>
          </c:cat>
          <c:val>
            <c:numRef>
              <c:f>'Insects vs Other Inverts'!$I$18:$J$18</c:f>
              <c:numCache>
                <c:formatCode>General</c:formatCode>
                <c:ptCount val="2"/>
                <c:pt idx="0">
                  <c:v>164</c:v>
                </c:pt>
                <c:pt idx="1">
                  <c:v>35</c:v>
                </c:pt>
              </c:numCache>
            </c:numRef>
          </c:val>
        </c:ser>
        <c:dLbls/>
        <c:axId val="82916864"/>
        <c:axId val="82918400"/>
      </c:barChart>
      <c:catAx>
        <c:axId val="82916864"/>
        <c:scaling>
          <c:orientation val="minMax"/>
        </c:scaling>
        <c:axPos val="b"/>
        <c:tickLblPos val="nextTo"/>
        <c:crossAx val="82918400"/>
        <c:crosses val="autoZero"/>
        <c:auto val="1"/>
        <c:lblAlgn val="ctr"/>
        <c:lblOffset val="100"/>
      </c:catAx>
      <c:valAx>
        <c:axId val="829184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Insects/Invertebrates</a:t>
                </a:r>
              </a:p>
            </c:rich>
          </c:tx>
        </c:title>
        <c:numFmt formatCode="General" sourceLinked="1"/>
        <c:tickLblPos val="nextTo"/>
        <c:crossAx val="8291686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Number of Legs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Sticky Trap</c:v>
          </c:tx>
          <c:cat>
            <c:strLit>
              <c:ptCount val="4"/>
              <c:pt idx="0">
                <c:v>No Legs</c:v>
              </c:pt>
              <c:pt idx="1">
                <c:v> Six Legs</c:v>
              </c:pt>
              <c:pt idx="2">
                <c:v> Eight Legs</c:v>
              </c:pt>
              <c:pt idx="3">
                <c:v> Greater than Eight Legs</c:v>
              </c:pt>
            </c:strLit>
          </c:cat>
          <c:val>
            <c:numRef>
              <c:f>'# of Legs'!$B$21:$B$24</c:f>
              <c:numCache>
                <c:formatCode>General</c:formatCode>
                <c:ptCount val="4"/>
                <c:pt idx="0">
                  <c:v>1</c:v>
                </c:pt>
                <c:pt idx="1">
                  <c:v>534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Pitfall Trap</c:v>
          </c:tx>
          <c:cat>
            <c:strLit>
              <c:ptCount val="4"/>
              <c:pt idx="0">
                <c:v>No Legs</c:v>
              </c:pt>
              <c:pt idx="1">
                <c:v> Six Legs</c:v>
              </c:pt>
              <c:pt idx="2">
                <c:v> Eight Legs</c:v>
              </c:pt>
              <c:pt idx="3">
                <c:v> Greater than Eight Legs</c:v>
              </c:pt>
            </c:strLit>
          </c:cat>
          <c:val>
            <c:numRef>
              <c:f>'# of Legs'!$C$21:$C$24</c:f>
              <c:numCache>
                <c:formatCode>General</c:formatCode>
                <c:ptCount val="4"/>
                <c:pt idx="0">
                  <c:v>7</c:v>
                </c:pt>
                <c:pt idx="1">
                  <c:v>164</c:v>
                </c:pt>
                <c:pt idx="2">
                  <c:v>22</c:v>
                </c:pt>
                <c:pt idx="3">
                  <c:v>6</c:v>
                </c:pt>
              </c:numCache>
            </c:numRef>
          </c:val>
        </c:ser>
        <c:dLbls/>
        <c:axId val="90682496"/>
        <c:axId val="90684032"/>
      </c:barChart>
      <c:catAx>
        <c:axId val="90682496"/>
        <c:scaling>
          <c:orientation val="minMax"/>
        </c:scaling>
        <c:axPos val="b"/>
        <c:tickLblPos val="nextTo"/>
        <c:crossAx val="90684032"/>
        <c:crosses val="autoZero"/>
        <c:auto val="1"/>
        <c:lblAlgn val="ctr"/>
        <c:lblOffset val="100"/>
      </c:catAx>
      <c:valAx>
        <c:axId val="906840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Insects/Invertebrates</a:t>
                </a:r>
              </a:p>
            </c:rich>
          </c:tx>
          <c:layout/>
        </c:title>
        <c:numFmt formatCode="General" sourceLinked="1"/>
        <c:tickLblPos val="nextTo"/>
        <c:crossAx val="9068249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136070</xdr:colOff>
      <xdr:row>76</xdr:row>
      <xdr:rowOff>176893</xdr:rowOff>
    </xdr:from>
    <xdr:to>
      <xdr:col>10</xdr:col>
      <xdr:colOff>489857</xdr:colOff>
      <xdr:row>104</xdr:row>
      <xdr:rowOff>108857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95249</xdr:colOff>
      <xdr:row>76</xdr:row>
      <xdr:rowOff>54429</xdr:rowOff>
    </xdr:from>
    <xdr:to>
      <xdr:col>24</xdr:col>
      <xdr:colOff>435429</xdr:colOff>
      <xdr:row>103</xdr:row>
      <xdr:rowOff>126546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455085</xdr:colOff>
      <xdr:row>2</xdr:row>
      <xdr:rowOff>74084</xdr:rowOff>
    </xdr:from>
    <xdr:to>
      <xdr:col>15</xdr:col>
      <xdr:colOff>465668</xdr:colOff>
      <xdr:row>25</xdr:row>
      <xdr:rowOff>127001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4</xdr:row>
      <xdr:rowOff>31752</xdr:rowOff>
    </xdr:from>
    <xdr:to>
      <xdr:col>9</xdr:col>
      <xdr:colOff>539752</xdr:colOff>
      <xdr:row>29</xdr:row>
      <xdr:rowOff>31750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63501</xdr:colOff>
      <xdr:row>4</xdr:row>
      <xdr:rowOff>95250</xdr:rowOff>
    </xdr:from>
    <xdr:to>
      <xdr:col>20</xdr:col>
      <xdr:colOff>285750</xdr:colOff>
      <xdr:row>28</xdr:row>
      <xdr:rowOff>158750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14</xdr:row>
      <xdr:rowOff>19049</xdr:rowOff>
    </xdr:from>
    <xdr:to>
      <xdr:col>8</xdr:col>
      <xdr:colOff>295275</xdr:colOff>
      <xdr:row>38</xdr:row>
      <xdr:rowOff>28574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201083</xdr:colOff>
      <xdr:row>16</xdr:row>
      <xdr:rowOff>95250</xdr:rowOff>
    </xdr:from>
    <xdr:to>
      <xdr:col>6</xdr:col>
      <xdr:colOff>201083</xdr:colOff>
      <xdr:row>35</xdr:row>
      <xdr:rowOff>75140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592666</xdr:colOff>
      <xdr:row>22</xdr:row>
      <xdr:rowOff>62441</xdr:rowOff>
    </xdr:from>
    <xdr:to>
      <xdr:col>10</xdr:col>
      <xdr:colOff>592666</xdr:colOff>
      <xdr:row>40</xdr:row>
      <xdr:rowOff>116417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7"/>
  <sheetViews>
    <sheetView topLeftCell="A18" zoomScale="90" zoomScaleNormal="90" workbookViewId="0">
      <selection activeCell="K22" sqref="K22"/>
    </sheetView>
  </sheetViews>
  <sheetFormatPr defaultRowHeight="15"/>
  <cols>
    <col min="1" max="1" width="18.140625" customWidth="1"/>
    <col min="2" max="2" width="11.28515625" customWidth="1"/>
    <col min="3" max="3" width="12.28515625" customWidth="1"/>
    <col min="4" max="4" width="12.140625" customWidth="1"/>
    <col min="5" max="5" width="11.5703125" customWidth="1"/>
    <col min="6" max="6" width="12.28515625" customWidth="1"/>
    <col min="7" max="7" width="13" customWidth="1"/>
    <col min="8" max="8" width="11.28515625" customWidth="1"/>
    <col min="9" max="9" width="13.85546875" customWidth="1"/>
    <col min="11" max="11" width="16.7109375" customWidth="1"/>
    <col min="12" max="15" width="12.5703125" customWidth="1"/>
  </cols>
  <sheetData>
    <row r="1" spans="1:1024" s="1" customFormat="1" ht="23.25">
      <c r="A1" s="1" t="s">
        <v>234</v>
      </c>
      <c r="H1" s="20" t="s">
        <v>233</v>
      </c>
      <c r="U1" s="2" t="s">
        <v>232</v>
      </c>
    </row>
    <row r="2" spans="1:1024" s="12" customFormat="1" ht="4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3" t="s">
        <v>30</v>
      </c>
      <c r="AF2" s="5" t="s">
        <v>31</v>
      </c>
      <c r="AG2" s="5" t="s">
        <v>32</v>
      </c>
      <c r="AH2" s="5" t="s">
        <v>33</v>
      </c>
      <c r="AI2" s="5" t="s">
        <v>34</v>
      </c>
      <c r="AJ2" s="5" t="s">
        <v>35</v>
      </c>
      <c r="AK2" s="5" t="s">
        <v>36</v>
      </c>
      <c r="AL2" s="5" t="s">
        <v>37</v>
      </c>
      <c r="AM2" s="5" t="s">
        <v>38</v>
      </c>
      <c r="AN2" s="5" t="s">
        <v>39</v>
      </c>
      <c r="AO2" s="5" t="s">
        <v>40</v>
      </c>
      <c r="AP2" s="5" t="s">
        <v>41</v>
      </c>
      <c r="AQ2" s="5" t="s">
        <v>42</v>
      </c>
      <c r="AR2" s="5" t="s">
        <v>43</v>
      </c>
      <c r="AS2" s="5" t="s">
        <v>44</v>
      </c>
      <c r="AT2" s="5" t="s">
        <v>45</v>
      </c>
      <c r="AU2" s="5" t="s">
        <v>46</v>
      </c>
      <c r="AV2" s="5" t="s">
        <v>47</v>
      </c>
      <c r="AW2" s="5" t="s">
        <v>48</v>
      </c>
      <c r="AX2" s="5" t="s">
        <v>49</v>
      </c>
      <c r="AY2" s="5" t="s">
        <v>50</v>
      </c>
      <c r="AZ2" s="5" t="s">
        <v>51</v>
      </c>
      <c r="BA2" s="5" t="s">
        <v>52</v>
      </c>
      <c r="BB2" s="5" t="s">
        <v>53</v>
      </c>
      <c r="BC2" s="3" t="s">
        <v>54</v>
      </c>
      <c r="BD2" s="6" t="s">
        <v>55</v>
      </c>
      <c r="BE2" s="6" t="s">
        <v>56</v>
      </c>
      <c r="BF2" s="6" t="s">
        <v>57</v>
      </c>
      <c r="BG2" s="6" t="s">
        <v>58</v>
      </c>
      <c r="BH2" s="6" t="s">
        <v>59</v>
      </c>
      <c r="BI2" s="6" t="s">
        <v>60</v>
      </c>
      <c r="BJ2" s="6" t="s">
        <v>61</v>
      </c>
      <c r="BK2" s="6" t="s">
        <v>62</v>
      </c>
      <c r="BL2" s="6" t="s">
        <v>63</v>
      </c>
      <c r="BM2" s="6" t="s">
        <v>64</v>
      </c>
      <c r="BN2" s="6" t="s">
        <v>65</v>
      </c>
      <c r="BO2" s="6" t="s">
        <v>66</v>
      </c>
      <c r="BP2" s="6" t="s">
        <v>67</v>
      </c>
      <c r="BQ2" s="6" t="s">
        <v>68</v>
      </c>
      <c r="BR2" s="6" t="s">
        <v>69</v>
      </c>
      <c r="BS2" s="6" t="s">
        <v>70</v>
      </c>
      <c r="BT2" s="6" t="s">
        <v>71</v>
      </c>
      <c r="BU2" s="6" t="s">
        <v>72</v>
      </c>
      <c r="BV2" s="6" t="s">
        <v>73</v>
      </c>
      <c r="BW2" s="6" t="s">
        <v>74</v>
      </c>
      <c r="BX2" s="6" t="s">
        <v>75</v>
      </c>
      <c r="BY2" s="6" t="s">
        <v>76</v>
      </c>
      <c r="BZ2" s="6" t="s">
        <v>77</v>
      </c>
      <c r="CA2" s="3" t="s">
        <v>78</v>
      </c>
      <c r="CB2" s="7" t="s">
        <v>79</v>
      </c>
      <c r="CC2" s="7" t="s">
        <v>80</v>
      </c>
      <c r="CD2" s="7" t="s">
        <v>81</v>
      </c>
      <c r="CE2" s="7" t="s">
        <v>82</v>
      </c>
      <c r="CF2" s="7" t="s">
        <v>83</v>
      </c>
      <c r="CG2" s="7" t="s">
        <v>84</v>
      </c>
      <c r="CH2" s="7" t="s">
        <v>85</v>
      </c>
      <c r="CI2" s="7" t="s">
        <v>86</v>
      </c>
      <c r="CJ2" s="7" t="s">
        <v>87</v>
      </c>
      <c r="CK2" s="7" t="s">
        <v>88</v>
      </c>
      <c r="CL2" s="7" t="s">
        <v>89</v>
      </c>
      <c r="CM2" s="7" t="s">
        <v>90</v>
      </c>
      <c r="CN2" s="7" t="s">
        <v>91</v>
      </c>
      <c r="CO2" s="7" t="s">
        <v>92</v>
      </c>
      <c r="CP2" s="7" t="s">
        <v>93</v>
      </c>
      <c r="CQ2" s="7" t="s">
        <v>94</v>
      </c>
      <c r="CR2" s="7" t="s">
        <v>95</v>
      </c>
      <c r="CS2" s="7" t="s">
        <v>96</v>
      </c>
      <c r="CT2" s="7" t="s">
        <v>97</v>
      </c>
      <c r="CU2" s="7" t="s">
        <v>98</v>
      </c>
      <c r="CV2" s="7" t="s">
        <v>99</v>
      </c>
      <c r="CW2" s="7" t="s">
        <v>100</v>
      </c>
      <c r="CX2" s="7" t="s">
        <v>101</v>
      </c>
      <c r="CY2" s="3" t="s">
        <v>102</v>
      </c>
      <c r="CZ2" s="8" t="s">
        <v>103</v>
      </c>
      <c r="DA2" s="8" t="s">
        <v>104</v>
      </c>
      <c r="DB2" s="8" t="s">
        <v>105</v>
      </c>
      <c r="DC2" s="8" t="s">
        <v>106</v>
      </c>
      <c r="DD2" s="8" t="s">
        <v>107</v>
      </c>
      <c r="DE2" s="8" t="s">
        <v>108</v>
      </c>
      <c r="DF2" s="8" t="s">
        <v>109</v>
      </c>
      <c r="DG2" s="8" t="s">
        <v>110</v>
      </c>
      <c r="DH2" s="8" t="s">
        <v>111</v>
      </c>
      <c r="DI2" s="8" t="s">
        <v>112</v>
      </c>
      <c r="DJ2" s="8" t="s">
        <v>113</v>
      </c>
      <c r="DK2" s="8" t="s">
        <v>114</v>
      </c>
      <c r="DL2" s="8" t="s">
        <v>115</v>
      </c>
      <c r="DM2" s="8" t="s">
        <v>116</v>
      </c>
      <c r="DN2" s="8" t="s">
        <v>117</v>
      </c>
      <c r="DO2" s="8" t="s">
        <v>118</v>
      </c>
      <c r="DP2" s="8" t="s">
        <v>119</v>
      </c>
      <c r="DQ2" s="8" t="s">
        <v>120</v>
      </c>
      <c r="DR2" s="8" t="s">
        <v>121</v>
      </c>
      <c r="DS2" s="8" t="s">
        <v>122</v>
      </c>
      <c r="DT2" s="8" t="s">
        <v>123</v>
      </c>
      <c r="DU2" s="8" t="s">
        <v>124</v>
      </c>
      <c r="DV2" s="8" t="s">
        <v>125</v>
      </c>
      <c r="DW2" s="3" t="s">
        <v>126</v>
      </c>
      <c r="DX2" s="9" t="s">
        <v>127</v>
      </c>
      <c r="DY2" s="9" t="s">
        <v>128</v>
      </c>
      <c r="DZ2" s="9" t="s">
        <v>129</v>
      </c>
      <c r="EA2" s="9" t="s">
        <v>130</v>
      </c>
      <c r="EB2" s="9" t="s">
        <v>131</v>
      </c>
      <c r="EC2" s="9" t="s">
        <v>132</v>
      </c>
      <c r="ED2" s="9" t="s">
        <v>133</v>
      </c>
      <c r="EE2" s="9" t="s">
        <v>134</v>
      </c>
      <c r="EF2" s="9" t="s">
        <v>135</v>
      </c>
      <c r="EG2" s="9" t="s">
        <v>136</v>
      </c>
      <c r="EH2" s="9" t="s">
        <v>137</v>
      </c>
      <c r="EI2" s="9" t="s">
        <v>138</v>
      </c>
      <c r="EJ2" s="9" t="s">
        <v>139</v>
      </c>
      <c r="EK2" s="9" t="s">
        <v>140</v>
      </c>
      <c r="EL2" s="9" t="s">
        <v>141</v>
      </c>
      <c r="EM2" s="9" t="s">
        <v>142</v>
      </c>
      <c r="EN2" s="9" t="s">
        <v>143</v>
      </c>
      <c r="EO2" s="9" t="s">
        <v>144</v>
      </c>
      <c r="EP2" s="9" t="s">
        <v>145</v>
      </c>
      <c r="EQ2" s="9" t="s">
        <v>146</v>
      </c>
      <c r="ER2" s="9" t="s">
        <v>147</v>
      </c>
      <c r="ES2" s="9" t="s">
        <v>148</v>
      </c>
      <c r="ET2" s="9" t="s">
        <v>149</v>
      </c>
      <c r="EU2" s="3" t="s">
        <v>150</v>
      </c>
      <c r="EV2" s="10" t="s">
        <v>151</v>
      </c>
      <c r="EW2" s="10" t="s">
        <v>152</v>
      </c>
      <c r="EX2" s="10" t="s">
        <v>153</v>
      </c>
      <c r="EY2" s="10" t="s">
        <v>154</v>
      </c>
      <c r="EZ2" s="10" t="s">
        <v>155</v>
      </c>
      <c r="FA2" s="10" t="s">
        <v>156</v>
      </c>
      <c r="FB2" s="10" t="s">
        <v>157</v>
      </c>
      <c r="FC2" s="10" t="s">
        <v>158</v>
      </c>
      <c r="FD2" s="10" t="s">
        <v>159</v>
      </c>
      <c r="FE2" s="10" t="s">
        <v>160</v>
      </c>
      <c r="FF2" s="10" t="s">
        <v>161</v>
      </c>
      <c r="FG2" s="10" t="s">
        <v>162</v>
      </c>
      <c r="FH2" s="10" t="s">
        <v>163</v>
      </c>
      <c r="FI2" s="10" t="s">
        <v>164</v>
      </c>
      <c r="FJ2" s="10" t="s">
        <v>165</v>
      </c>
      <c r="FK2" s="10" t="s">
        <v>166</v>
      </c>
      <c r="FL2" s="10" t="s">
        <v>167</v>
      </c>
      <c r="FM2" s="10" t="s">
        <v>168</v>
      </c>
      <c r="FN2" s="10" t="s">
        <v>169</v>
      </c>
      <c r="FO2" s="10" t="s">
        <v>170</v>
      </c>
      <c r="FP2" s="10" t="s">
        <v>171</v>
      </c>
      <c r="FQ2" s="10" t="s">
        <v>172</v>
      </c>
      <c r="FR2" s="10" t="s">
        <v>173</v>
      </c>
      <c r="FS2" s="3" t="s">
        <v>174</v>
      </c>
      <c r="FT2" s="11" t="s">
        <v>175</v>
      </c>
      <c r="FU2" s="11" t="s">
        <v>176</v>
      </c>
      <c r="FV2" s="11" t="s">
        <v>177</v>
      </c>
      <c r="FW2" s="11" t="s">
        <v>178</v>
      </c>
      <c r="FX2" s="11" t="s">
        <v>179</v>
      </c>
      <c r="FY2" s="11" t="s">
        <v>180</v>
      </c>
      <c r="FZ2" s="11" t="s">
        <v>181</v>
      </c>
      <c r="GA2" s="11" t="s">
        <v>182</v>
      </c>
      <c r="GB2" s="11" t="s">
        <v>183</v>
      </c>
      <c r="GC2" s="11" t="s">
        <v>184</v>
      </c>
      <c r="GD2" s="11" t="s">
        <v>185</v>
      </c>
      <c r="GE2" s="11" t="s">
        <v>186</v>
      </c>
      <c r="GF2" s="11" t="s">
        <v>187</v>
      </c>
      <c r="GG2" s="11" t="s">
        <v>188</v>
      </c>
      <c r="GH2" s="11" t="s">
        <v>189</v>
      </c>
      <c r="GI2" s="11" t="s">
        <v>190</v>
      </c>
      <c r="GJ2" s="11" t="s">
        <v>191</v>
      </c>
      <c r="GK2" s="11" t="s">
        <v>192</v>
      </c>
      <c r="GL2" s="11" t="s">
        <v>193</v>
      </c>
      <c r="GM2" s="11" t="s">
        <v>194</v>
      </c>
      <c r="GN2" s="11" t="s">
        <v>195</v>
      </c>
      <c r="GO2" s="11" t="s">
        <v>196</v>
      </c>
      <c r="GP2" s="11" t="s">
        <v>197</v>
      </c>
      <c r="GQ2" s="3" t="s">
        <v>198</v>
      </c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</row>
    <row r="3" spans="1:1024" s="12" customFormat="1" ht="33" customHeight="1">
      <c r="A3" s="13">
        <v>40949.665277777778</v>
      </c>
      <c r="B3" s="14" t="s">
        <v>199</v>
      </c>
      <c r="C3" s="14" t="s">
        <v>200</v>
      </c>
      <c r="D3" s="14" t="s">
        <v>201</v>
      </c>
      <c r="E3" s="14" t="s">
        <v>202</v>
      </c>
      <c r="F3" s="14" t="s">
        <v>203</v>
      </c>
      <c r="G3" s="15" t="s">
        <v>204</v>
      </c>
      <c r="H3" s="16">
        <v>2</v>
      </c>
      <c r="I3" s="16">
        <v>0</v>
      </c>
      <c r="J3" s="16">
        <v>3</v>
      </c>
      <c r="K3" s="16">
        <v>0</v>
      </c>
      <c r="L3" s="16">
        <v>0</v>
      </c>
      <c r="M3" s="16">
        <v>0</v>
      </c>
      <c r="N3" s="16">
        <v>0</v>
      </c>
      <c r="O3" s="16">
        <v>9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1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6">
        <v>0</v>
      </c>
      <c r="AE3" s="14"/>
      <c r="AF3" s="16">
        <v>2</v>
      </c>
      <c r="AG3" s="16">
        <v>1</v>
      </c>
      <c r="AH3" s="16">
        <v>14</v>
      </c>
      <c r="AI3" s="16">
        <v>0</v>
      </c>
      <c r="AJ3" s="16">
        <v>0</v>
      </c>
      <c r="AK3" s="16">
        <v>0</v>
      </c>
      <c r="AL3" s="16">
        <v>0</v>
      </c>
      <c r="AM3" s="16">
        <v>30</v>
      </c>
      <c r="AN3" s="16">
        <v>0</v>
      </c>
      <c r="AO3" s="16">
        <v>0</v>
      </c>
      <c r="AP3" s="16">
        <v>0</v>
      </c>
      <c r="AQ3" s="16">
        <v>0</v>
      </c>
      <c r="AR3" s="16">
        <v>0</v>
      </c>
      <c r="AS3" s="16">
        <v>0</v>
      </c>
      <c r="AT3" s="16">
        <v>0</v>
      </c>
      <c r="AU3" s="16">
        <v>0</v>
      </c>
      <c r="AV3" s="16">
        <v>0</v>
      </c>
      <c r="AW3" s="16">
        <v>0</v>
      </c>
      <c r="AX3" s="16">
        <v>0</v>
      </c>
      <c r="AY3" s="16">
        <v>0</v>
      </c>
      <c r="AZ3" s="16">
        <v>0</v>
      </c>
      <c r="BA3" s="16">
        <v>0</v>
      </c>
      <c r="BB3" s="16">
        <v>0</v>
      </c>
      <c r="BC3" s="14"/>
      <c r="BD3" s="16">
        <v>0</v>
      </c>
      <c r="BE3" s="16">
        <v>0</v>
      </c>
      <c r="BF3" s="16">
        <v>0</v>
      </c>
      <c r="BG3" s="16">
        <v>0</v>
      </c>
      <c r="BH3" s="16">
        <v>1</v>
      </c>
      <c r="BI3" s="16">
        <v>0</v>
      </c>
      <c r="BJ3" s="16">
        <v>6</v>
      </c>
      <c r="BK3" s="16">
        <v>0</v>
      </c>
      <c r="BL3" s="16">
        <v>11</v>
      </c>
      <c r="BM3" s="16">
        <v>0</v>
      </c>
      <c r="BN3" s="16">
        <v>0</v>
      </c>
      <c r="BO3" s="16">
        <v>0</v>
      </c>
      <c r="BP3" s="16">
        <v>0</v>
      </c>
      <c r="BQ3" s="16">
        <v>0</v>
      </c>
      <c r="BR3" s="16">
        <v>0</v>
      </c>
      <c r="BS3" s="16">
        <v>0</v>
      </c>
      <c r="BT3" s="16">
        <v>0</v>
      </c>
      <c r="BU3" s="16">
        <v>0</v>
      </c>
      <c r="BV3" s="16">
        <v>0</v>
      </c>
      <c r="BW3" s="16">
        <v>3</v>
      </c>
      <c r="BX3" s="16">
        <v>0</v>
      </c>
      <c r="BY3" s="16">
        <v>0</v>
      </c>
      <c r="BZ3" s="16">
        <v>0</v>
      </c>
      <c r="CA3" s="14"/>
      <c r="CB3" s="16">
        <v>0</v>
      </c>
      <c r="CC3" s="16">
        <v>0</v>
      </c>
      <c r="CD3" s="16">
        <v>0</v>
      </c>
      <c r="CE3" s="16">
        <v>0</v>
      </c>
      <c r="CF3" s="16">
        <v>0</v>
      </c>
      <c r="CG3" s="16">
        <v>0</v>
      </c>
      <c r="CH3" s="16">
        <v>0</v>
      </c>
      <c r="CI3" s="16">
        <v>0</v>
      </c>
      <c r="CJ3" s="16">
        <v>0</v>
      </c>
      <c r="CK3" s="16">
        <v>0</v>
      </c>
      <c r="CL3" s="16">
        <v>0</v>
      </c>
      <c r="CM3" s="16">
        <v>0</v>
      </c>
      <c r="CN3" s="16">
        <v>0</v>
      </c>
      <c r="CO3" s="16">
        <v>0</v>
      </c>
      <c r="CP3" s="16">
        <v>0</v>
      </c>
      <c r="CQ3" s="16">
        <v>0</v>
      </c>
      <c r="CR3" s="16">
        <v>0</v>
      </c>
      <c r="CS3" s="16">
        <v>0</v>
      </c>
      <c r="CT3" s="16">
        <v>0</v>
      </c>
      <c r="CU3" s="16">
        <v>0</v>
      </c>
      <c r="CV3" s="16">
        <v>1</v>
      </c>
      <c r="CW3" s="16">
        <v>0</v>
      </c>
      <c r="CX3" s="16">
        <v>0</v>
      </c>
      <c r="CY3" s="14"/>
      <c r="CZ3" s="16">
        <v>0</v>
      </c>
      <c r="DA3" s="16">
        <v>11</v>
      </c>
      <c r="DB3" s="16">
        <v>4</v>
      </c>
      <c r="DC3" s="16">
        <v>0</v>
      </c>
      <c r="DD3" s="16">
        <v>0</v>
      </c>
      <c r="DE3" s="16">
        <v>0</v>
      </c>
      <c r="DF3" s="16">
        <v>0</v>
      </c>
      <c r="DG3" s="16">
        <v>15</v>
      </c>
      <c r="DH3" s="16">
        <v>3</v>
      </c>
      <c r="DI3" s="16">
        <v>0</v>
      </c>
      <c r="DJ3" s="16">
        <v>0</v>
      </c>
      <c r="DK3" s="16">
        <v>0</v>
      </c>
      <c r="DL3" s="16">
        <v>0</v>
      </c>
      <c r="DM3" s="16">
        <v>0</v>
      </c>
      <c r="DN3" s="16">
        <v>0</v>
      </c>
      <c r="DO3" s="16">
        <v>0</v>
      </c>
      <c r="DP3" s="16">
        <v>0</v>
      </c>
      <c r="DQ3" s="16">
        <v>0</v>
      </c>
      <c r="DR3" s="16">
        <v>0</v>
      </c>
      <c r="DS3" s="16">
        <v>0</v>
      </c>
      <c r="DT3" s="16">
        <v>0</v>
      </c>
      <c r="DU3" s="16">
        <v>0</v>
      </c>
      <c r="DV3" s="16">
        <v>0</v>
      </c>
      <c r="DW3" s="14"/>
      <c r="DX3" s="16">
        <v>3</v>
      </c>
      <c r="DY3" s="16">
        <v>1</v>
      </c>
      <c r="DZ3" s="16">
        <v>4</v>
      </c>
      <c r="EA3" s="16">
        <v>7</v>
      </c>
      <c r="EB3" s="16">
        <v>0</v>
      </c>
      <c r="EC3" s="16">
        <v>4</v>
      </c>
      <c r="ED3" s="16">
        <v>10</v>
      </c>
      <c r="EE3" s="16">
        <v>8</v>
      </c>
      <c r="EF3" s="16">
        <v>0</v>
      </c>
      <c r="EG3" s="16">
        <v>5</v>
      </c>
      <c r="EH3" s="16">
        <v>0</v>
      </c>
      <c r="EI3" s="16">
        <v>0</v>
      </c>
      <c r="EJ3" s="16">
        <v>0</v>
      </c>
      <c r="EK3" s="16">
        <v>0</v>
      </c>
      <c r="EL3" s="16">
        <v>0</v>
      </c>
      <c r="EM3" s="16">
        <v>0</v>
      </c>
      <c r="EN3" s="16">
        <v>0</v>
      </c>
      <c r="EO3" s="16">
        <v>0</v>
      </c>
      <c r="EP3" s="16">
        <v>0</v>
      </c>
      <c r="EQ3" s="16">
        <v>0</v>
      </c>
      <c r="ER3" s="16">
        <v>0</v>
      </c>
      <c r="ES3" s="16">
        <v>0</v>
      </c>
      <c r="ET3" s="16">
        <v>0</v>
      </c>
      <c r="EU3" s="14"/>
      <c r="EV3" s="16">
        <v>0</v>
      </c>
      <c r="EW3" s="16">
        <v>2</v>
      </c>
      <c r="EX3" s="16">
        <v>3</v>
      </c>
      <c r="EY3" s="16">
        <v>0</v>
      </c>
      <c r="EZ3" s="16">
        <v>0</v>
      </c>
      <c r="FA3" s="16">
        <v>0</v>
      </c>
      <c r="FB3" s="16">
        <v>0</v>
      </c>
      <c r="FC3" s="16">
        <v>51</v>
      </c>
      <c r="FD3" s="16">
        <v>0</v>
      </c>
      <c r="FE3" s="16">
        <v>0</v>
      </c>
      <c r="FF3" s="16">
        <v>0</v>
      </c>
      <c r="FG3" s="16">
        <v>0</v>
      </c>
      <c r="FH3" s="16">
        <v>0</v>
      </c>
      <c r="FI3" s="16">
        <v>0</v>
      </c>
      <c r="FJ3" s="16">
        <v>0</v>
      </c>
      <c r="FK3" s="16">
        <v>0</v>
      </c>
      <c r="FL3" s="16">
        <v>0</v>
      </c>
      <c r="FM3" s="16">
        <v>0</v>
      </c>
      <c r="FN3" s="16">
        <v>0</v>
      </c>
      <c r="FO3" s="16">
        <v>0</v>
      </c>
      <c r="FP3" s="16">
        <v>0</v>
      </c>
      <c r="FQ3" s="16">
        <v>0</v>
      </c>
      <c r="FR3" s="16">
        <v>0</v>
      </c>
      <c r="FS3" s="14"/>
      <c r="FT3" s="16">
        <v>4</v>
      </c>
      <c r="FU3" s="16">
        <v>1</v>
      </c>
      <c r="FV3" s="16">
        <v>11</v>
      </c>
      <c r="FW3" s="16">
        <v>0</v>
      </c>
      <c r="FX3" s="16">
        <v>0</v>
      </c>
      <c r="FY3" s="16">
        <v>0</v>
      </c>
      <c r="FZ3" s="16">
        <v>0</v>
      </c>
      <c r="GA3" s="16">
        <v>5</v>
      </c>
      <c r="GB3" s="16">
        <v>0</v>
      </c>
      <c r="GC3" s="16">
        <v>0</v>
      </c>
      <c r="GD3" s="16">
        <v>0</v>
      </c>
      <c r="GE3" s="16">
        <v>0</v>
      </c>
      <c r="GF3" s="16">
        <v>0</v>
      </c>
      <c r="GG3" s="16">
        <v>0</v>
      </c>
      <c r="GH3" s="16">
        <v>0</v>
      </c>
      <c r="GI3" s="16">
        <v>0</v>
      </c>
      <c r="GJ3" s="16">
        <v>0</v>
      </c>
      <c r="GK3" s="16">
        <v>0</v>
      </c>
      <c r="GL3" s="16">
        <v>0</v>
      </c>
      <c r="GM3" s="16">
        <v>0</v>
      </c>
      <c r="GN3" s="16">
        <v>0</v>
      </c>
      <c r="GO3" s="16">
        <v>0</v>
      </c>
      <c r="GP3" s="16">
        <v>0</v>
      </c>
      <c r="GQ3" s="14"/>
      <c r="GR3" s="14"/>
      <c r="GS3" s="17">
        <v>40828</v>
      </c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</row>
    <row r="4" spans="1:1024" s="12" customFormat="1" ht="33" customHeight="1">
      <c r="A4" s="13">
        <v>40949.675694444442</v>
      </c>
      <c r="B4" s="14" t="s">
        <v>199</v>
      </c>
      <c r="C4" s="14" t="s">
        <v>200</v>
      </c>
      <c r="D4" s="14" t="s">
        <v>201</v>
      </c>
      <c r="E4" s="14" t="s">
        <v>202</v>
      </c>
      <c r="F4" s="14" t="s">
        <v>203</v>
      </c>
      <c r="G4" s="18" t="s">
        <v>205</v>
      </c>
      <c r="H4" s="16">
        <v>2</v>
      </c>
      <c r="I4" s="16">
        <v>1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20</v>
      </c>
      <c r="V4" s="16">
        <v>0</v>
      </c>
      <c r="W4" s="16">
        <v>0</v>
      </c>
      <c r="X4" s="16">
        <v>0</v>
      </c>
      <c r="Y4" s="16">
        <v>1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4"/>
      <c r="AF4" s="16">
        <v>0</v>
      </c>
      <c r="AG4" s="16">
        <v>0</v>
      </c>
      <c r="AH4" s="16">
        <v>0</v>
      </c>
      <c r="AI4" s="16">
        <v>0</v>
      </c>
      <c r="AJ4" s="16">
        <v>0</v>
      </c>
      <c r="AK4" s="16">
        <v>0</v>
      </c>
      <c r="AL4" s="16">
        <v>1</v>
      </c>
      <c r="AM4" s="16">
        <v>5</v>
      </c>
      <c r="AN4" s="16">
        <v>0</v>
      </c>
      <c r="AO4" s="16">
        <v>0</v>
      </c>
      <c r="AP4" s="16">
        <v>0</v>
      </c>
      <c r="AQ4" s="16">
        <v>0</v>
      </c>
      <c r="AR4" s="16">
        <v>0</v>
      </c>
      <c r="AS4" s="16">
        <v>15</v>
      </c>
      <c r="AT4" s="16">
        <v>0</v>
      </c>
      <c r="AU4" s="16">
        <v>0</v>
      </c>
      <c r="AV4" s="16">
        <v>0</v>
      </c>
      <c r="AW4" s="16">
        <v>1</v>
      </c>
      <c r="AX4" s="16">
        <v>0</v>
      </c>
      <c r="AY4" s="16">
        <v>0</v>
      </c>
      <c r="AZ4" s="16">
        <v>0</v>
      </c>
      <c r="BA4" s="16">
        <v>0</v>
      </c>
      <c r="BB4" s="16">
        <v>0</v>
      </c>
      <c r="BC4" s="14" t="s">
        <v>206</v>
      </c>
      <c r="BD4" s="16">
        <v>0</v>
      </c>
      <c r="BE4" s="16">
        <v>1</v>
      </c>
      <c r="BF4" s="16">
        <v>0</v>
      </c>
      <c r="BG4" s="16">
        <v>0</v>
      </c>
      <c r="BH4" s="16">
        <v>0</v>
      </c>
      <c r="BI4" s="16">
        <v>0</v>
      </c>
      <c r="BJ4" s="16">
        <v>0</v>
      </c>
      <c r="BK4" s="16">
        <v>1</v>
      </c>
      <c r="BL4" s="16">
        <v>0</v>
      </c>
      <c r="BM4" s="16">
        <v>0</v>
      </c>
      <c r="BN4" s="16">
        <v>0</v>
      </c>
      <c r="BO4" s="16">
        <v>0</v>
      </c>
      <c r="BP4" s="16">
        <v>0</v>
      </c>
      <c r="BQ4" s="16">
        <v>0</v>
      </c>
      <c r="BR4" s="16">
        <v>0</v>
      </c>
      <c r="BS4" s="16">
        <v>0</v>
      </c>
      <c r="BT4" s="16">
        <v>2</v>
      </c>
      <c r="BU4" s="16">
        <v>0</v>
      </c>
      <c r="BV4" s="16">
        <v>0</v>
      </c>
      <c r="BW4" s="16">
        <v>0</v>
      </c>
      <c r="BX4" s="16">
        <v>1</v>
      </c>
      <c r="BY4" s="16">
        <v>0</v>
      </c>
      <c r="BZ4" s="16">
        <v>0</v>
      </c>
      <c r="CA4" s="14"/>
      <c r="CB4" s="16">
        <v>0</v>
      </c>
      <c r="CC4" s="16">
        <v>0</v>
      </c>
      <c r="CD4" s="16">
        <v>3</v>
      </c>
      <c r="CE4" s="16">
        <v>0</v>
      </c>
      <c r="CF4" s="16">
        <v>0</v>
      </c>
      <c r="CG4" s="16">
        <v>0</v>
      </c>
      <c r="CH4" s="16">
        <v>0</v>
      </c>
      <c r="CI4" s="16">
        <v>0</v>
      </c>
      <c r="CJ4" s="16">
        <v>0</v>
      </c>
      <c r="CK4" s="16">
        <v>0</v>
      </c>
      <c r="CL4" s="16">
        <v>0</v>
      </c>
      <c r="CM4" s="16">
        <v>0</v>
      </c>
      <c r="CN4" s="16">
        <v>0</v>
      </c>
      <c r="CO4" s="16">
        <v>12</v>
      </c>
      <c r="CP4" s="16">
        <v>0</v>
      </c>
      <c r="CQ4" s="16">
        <v>0</v>
      </c>
      <c r="CR4" s="16">
        <v>0</v>
      </c>
      <c r="CS4" s="16">
        <v>0</v>
      </c>
      <c r="CT4" s="16">
        <v>0</v>
      </c>
      <c r="CU4" s="16">
        <v>0</v>
      </c>
      <c r="CV4" s="16">
        <v>0</v>
      </c>
      <c r="CW4" s="16">
        <v>0</v>
      </c>
      <c r="CX4" s="16">
        <v>0</v>
      </c>
      <c r="CY4" s="14"/>
      <c r="CZ4" s="16">
        <v>1</v>
      </c>
      <c r="DA4" s="16">
        <v>0</v>
      </c>
      <c r="DB4" s="16">
        <v>0</v>
      </c>
      <c r="DC4" s="16">
        <v>0</v>
      </c>
      <c r="DD4" s="16">
        <v>0</v>
      </c>
      <c r="DE4" s="16">
        <v>0</v>
      </c>
      <c r="DF4" s="16">
        <v>0</v>
      </c>
      <c r="DG4" s="16">
        <v>2</v>
      </c>
      <c r="DH4" s="16">
        <v>1</v>
      </c>
      <c r="DI4" s="16">
        <v>0</v>
      </c>
      <c r="DJ4" s="16">
        <v>0</v>
      </c>
      <c r="DK4" s="16">
        <v>0</v>
      </c>
      <c r="DL4" s="16">
        <v>0</v>
      </c>
      <c r="DM4" s="16">
        <v>4</v>
      </c>
      <c r="DN4" s="16">
        <v>0</v>
      </c>
      <c r="DO4" s="16">
        <v>0</v>
      </c>
      <c r="DP4" s="16">
        <v>0</v>
      </c>
      <c r="DQ4" s="16">
        <v>3</v>
      </c>
      <c r="DR4" s="16">
        <v>0</v>
      </c>
      <c r="DS4" s="16">
        <v>0</v>
      </c>
      <c r="DT4" s="16">
        <v>0</v>
      </c>
      <c r="DU4" s="16">
        <v>0</v>
      </c>
      <c r="DV4" s="16">
        <v>0</v>
      </c>
      <c r="DW4" s="14" t="s">
        <v>207</v>
      </c>
      <c r="DX4" s="16">
        <v>2</v>
      </c>
      <c r="DY4" s="16">
        <v>0</v>
      </c>
      <c r="DZ4" s="16">
        <v>0</v>
      </c>
      <c r="EA4" s="16">
        <v>0</v>
      </c>
      <c r="EB4" s="16">
        <v>0</v>
      </c>
      <c r="EC4" s="16">
        <v>0</v>
      </c>
      <c r="ED4" s="16">
        <v>0</v>
      </c>
      <c r="EE4" s="16">
        <v>0</v>
      </c>
      <c r="EF4" s="16">
        <v>2</v>
      </c>
      <c r="EG4" s="16">
        <v>0</v>
      </c>
      <c r="EH4" s="16">
        <v>0</v>
      </c>
      <c r="EI4" s="16">
        <v>0</v>
      </c>
      <c r="EJ4" s="16">
        <v>0</v>
      </c>
      <c r="EK4" s="16">
        <v>23</v>
      </c>
      <c r="EL4" s="16">
        <v>0</v>
      </c>
      <c r="EM4" s="16">
        <v>0</v>
      </c>
      <c r="EN4" s="16">
        <v>0</v>
      </c>
      <c r="EO4" s="16">
        <v>3</v>
      </c>
      <c r="EP4" s="16">
        <v>0</v>
      </c>
      <c r="EQ4" s="16">
        <v>1</v>
      </c>
      <c r="ER4" s="16">
        <v>0</v>
      </c>
      <c r="ES4" s="16">
        <v>1</v>
      </c>
      <c r="ET4" s="16">
        <v>5</v>
      </c>
      <c r="EU4" s="14"/>
      <c r="EV4" s="16">
        <v>0</v>
      </c>
      <c r="EW4" s="16">
        <v>0</v>
      </c>
      <c r="EX4" s="16">
        <v>0</v>
      </c>
      <c r="EY4" s="16">
        <v>0</v>
      </c>
      <c r="EZ4" s="16">
        <v>0</v>
      </c>
      <c r="FA4" s="16">
        <v>0</v>
      </c>
      <c r="FB4" s="16">
        <v>0</v>
      </c>
      <c r="FC4" s="16">
        <v>3</v>
      </c>
      <c r="FD4" s="16">
        <v>0</v>
      </c>
      <c r="FE4" s="16">
        <v>0</v>
      </c>
      <c r="FF4" s="16">
        <v>0</v>
      </c>
      <c r="FG4" s="16">
        <v>0</v>
      </c>
      <c r="FH4" s="16">
        <v>0</v>
      </c>
      <c r="FI4" s="16">
        <v>23</v>
      </c>
      <c r="FJ4" s="16">
        <v>2</v>
      </c>
      <c r="FK4" s="16">
        <v>0</v>
      </c>
      <c r="FL4" s="16">
        <v>0</v>
      </c>
      <c r="FM4" s="16">
        <v>1</v>
      </c>
      <c r="FN4" s="16">
        <v>0</v>
      </c>
      <c r="FO4" s="16">
        <v>0</v>
      </c>
      <c r="FP4" s="16">
        <v>0</v>
      </c>
      <c r="FQ4" s="16">
        <v>0</v>
      </c>
      <c r="FR4" s="16">
        <v>0</v>
      </c>
      <c r="FS4" s="14"/>
      <c r="FT4" s="16">
        <v>0</v>
      </c>
      <c r="FU4" s="16">
        <v>0</v>
      </c>
      <c r="FV4" s="16">
        <v>0</v>
      </c>
      <c r="FW4" s="16">
        <v>0</v>
      </c>
      <c r="FX4" s="16">
        <v>0</v>
      </c>
      <c r="FY4" s="16">
        <v>0</v>
      </c>
      <c r="FZ4" s="16">
        <v>0</v>
      </c>
      <c r="GA4" s="16">
        <v>1</v>
      </c>
      <c r="GB4" s="16">
        <v>0</v>
      </c>
      <c r="GC4" s="16">
        <v>0</v>
      </c>
      <c r="GD4" s="16">
        <v>0</v>
      </c>
      <c r="GE4" s="16">
        <v>0</v>
      </c>
      <c r="GF4" s="16">
        <v>0</v>
      </c>
      <c r="GG4" s="16">
        <v>0</v>
      </c>
      <c r="GH4" s="16">
        <v>0</v>
      </c>
      <c r="GI4" s="16">
        <v>0</v>
      </c>
      <c r="GJ4" s="16">
        <v>0</v>
      </c>
      <c r="GK4" s="16">
        <v>1</v>
      </c>
      <c r="GL4" s="16">
        <v>0</v>
      </c>
      <c r="GM4" s="16">
        <v>0</v>
      </c>
      <c r="GN4" s="16">
        <v>0</v>
      </c>
      <c r="GO4" s="16">
        <v>1</v>
      </c>
      <c r="GP4" s="16">
        <v>0</v>
      </c>
      <c r="GQ4" s="14"/>
      <c r="GR4" s="14"/>
      <c r="GS4" s="17">
        <v>40828</v>
      </c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</row>
    <row r="5" spans="1:1024" s="12" customFormat="1" ht="33" customHeight="1">
      <c r="A5" s="13">
        <v>40949.711805555555</v>
      </c>
      <c r="B5" s="14" t="s">
        <v>208</v>
      </c>
      <c r="C5" s="14" t="s">
        <v>209</v>
      </c>
      <c r="D5" s="14" t="s">
        <v>210</v>
      </c>
      <c r="E5" s="14" t="s">
        <v>211</v>
      </c>
      <c r="F5" s="14" t="s">
        <v>212</v>
      </c>
      <c r="G5" s="15" t="s">
        <v>204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116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4"/>
      <c r="AF5" s="16">
        <v>3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>
        <v>0</v>
      </c>
      <c r="AM5" s="16">
        <v>15</v>
      </c>
      <c r="AN5" s="16">
        <v>1</v>
      </c>
      <c r="AO5" s="16">
        <v>0</v>
      </c>
      <c r="AP5" s="16">
        <v>0</v>
      </c>
      <c r="AQ5" s="16">
        <v>0</v>
      </c>
      <c r="AR5" s="16">
        <v>0</v>
      </c>
      <c r="AS5" s="16">
        <v>0</v>
      </c>
      <c r="AT5" s="16">
        <v>0</v>
      </c>
      <c r="AU5" s="16">
        <v>0</v>
      </c>
      <c r="AV5" s="16">
        <v>0</v>
      </c>
      <c r="AW5" s="16">
        <v>0</v>
      </c>
      <c r="AX5" s="16">
        <v>0</v>
      </c>
      <c r="AY5" s="16">
        <v>0</v>
      </c>
      <c r="AZ5" s="16">
        <v>0</v>
      </c>
      <c r="BA5" s="16">
        <v>0</v>
      </c>
      <c r="BB5" s="16">
        <v>0</v>
      </c>
      <c r="BC5" s="14"/>
      <c r="BD5" s="16">
        <v>13</v>
      </c>
      <c r="BE5" s="16">
        <v>3</v>
      </c>
      <c r="BF5" s="16">
        <v>0</v>
      </c>
      <c r="BG5" s="16">
        <v>0</v>
      </c>
      <c r="BH5" s="16">
        <v>0</v>
      </c>
      <c r="BI5" s="16">
        <v>0</v>
      </c>
      <c r="BJ5" s="16">
        <v>0</v>
      </c>
      <c r="BK5" s="16">
        <v>0</v>
      </c>
      <c r="BL5" s="16">
        <v>0</v>
      </c>
      <c r="BM5" s="16">
        <v>0</v>
      </c>
      <c r="BN5" s="16">
        <v>0</v>
      </c>
      <c r="BO5" s="16">
        <v>0</v>
      </c>
      <c r="BP5" s="16">
        <v>0</v>
      </c>
      <c r="BQ5" s="16">
        <v>0</v>
      </c>
      <c r="BR5" s="16">
        <v>0</v>
      </c>
      <c r="BS5" s="16">
        <v>0</v>
      </c>
      <c r="BT5" s="16">
        <v>0</v>
      </c>
      <c r="BU5" s="16">
        <v>0</v>
      </c>
      <c r="BV5" s="16">
        <v>0</v>
      </c>
      <c r="BW5" s="16">
        <v>2</v>
      </c>
      <c r="BX5" s="16">
        <v>0</v>
      </c>
      <c r="BY5" s="16">
        <v>0</v>
      </c>
      <c r="BZ5" s="16">
        <v>0</v>
      </c>
      <c r="CA5" s="14"/>
      <c r="CB5" s="16">
        <v>6</v>
      </c>
      <c r="CC5" s="16">
        <v>0</v>
      </c>
      <c r="CD5" s="16">
        <v>0</v>
      </c>
      <c r="CE5" s="16">
        <v>1</v>
      </c>
      <c r="CF5" s="16">
        <v>0</v>
      </c>
      <c r="CG5" s="16">
        <v>0</v>
      </c>
      <c r="CH5" s="16">
        <v>1</v>
      </c>
      <c r="CI5" s="16">
        <v>11</v>
      </c>
      <c r="CJ5" s="16">
        <v>4</v>
      </c>
      <c r="CK5" s="16">
        <v>0</v>
      </c>
      <c r="CL5" s="16">
        <v>0</v>
      </c>
      <c r="CM5" s="16">
        <v>0</v>
      </c>
      <c r="CN5" s="16">
        <v>0</v>
      </c>
      <c r="CO5" s="16">
        <v>0</v>
      </c>
      <c r="CP5" s="16">
        <v>0</v>
      </c>
      <c r="CQ5" s="16">
        <v>0</v>
      </c>
      <c r="CR5" s="16">
        <v>0</v>
      </c>
      <c r="CS5" s="16">
        <v>0</v>
      </c>
      <c r="CT5" s="16">
        <v>0</v>
      </c>
      <c r="CU5" s="16">
        <v>0</v>
      </c>
      <c r="CV5" s="16">
        <v>0</v>
      </c>
      <c r="CW5" s="16">
        <v>0</v>
      </c>
      <c r="CX5" s="16">
        <v>0</v>
      </c>
      <c r="CY5" s="14"/>
      <c r="CZ5" s="16">
        <v>4</v>
      </c>
      <c r="DA5" s="16">
        <v>0</v>
      </c>
      <c r="DB5" s="16">
        <v>0</v>
      </c>
      <c r="DC5" s="16">
        <v>0</v>
      </c>
      <c r="DD5" s="16">
        <v>0</v>
      </c>
      <c r="DE5" s="16">
        <v>0</v>
      </c>
      <c r="DF5" s="16">
        <v>0</v>
      </c>
      <c r="DG5" s="16">
        <v>5</v>
      </c>
      <c r="DH5" s="16">
        <v>0</v>
      </c>
      <c r="DI5" s="16">
        <v>0</v>
      </c>
      <c r="DJ5" s="16">
        <v>0</v>
      </c>
      <c r="DK5" s="16">
        <v>0</v>
      </c>
      <c r="DL5" s="16">
        <v>0</v>
      </c>
      <c r="DM5" s="16">
        <v>0</v>
      </c>
      <c r="DN5" s="16">
        <v>10</v>
      </c>
      <c r="DO5" s="16">
        <v>0</v>
      </c>
      <c r="DP5" s="16">
        <v>0</v>
      </c>
      <c r="DQ5" s="16">
        <v>0</v>
      </c>
      <c r="DR5" s="16">
        <v>0</v>
      </c>
      <c r="DS5" s="16">
        <v>0</v>
      </c>
      <c r="DT5" s="16">
        <v>0</v>
      </c>
      <c r="DU5" s="16">
        <v>0</v>
      </c>
      <c r="DV5" s="16">
        <v>0</v>
      </c>
      <c r="DW5" s="14"/>
      <c r="DX5" s="16">
        <v>6</v>
      </c>
      <c r="DY5" s="16">
        <v>0</v>
      </c>
      <c r="DZ5" s="16">
        <v>3</v>
      </c>
      <c r="EA5" s="16">
        <v>0</v>
      </c>
      <c r="EB5" s="16">
        <v>0</v>
      </c>
      <c r="EC5" s="16">
        <v>0</v>
      </c>
      <c r="ED5" s="16">
        <v>0</v>
      </c>
      <c r="EE5" s="16">
        <v>9</v>
      </c>
      <c r="EF5" s="16">
        <v>0</v>
      </c>
      <c r="EG5" s="16">
        <v>0</v>
      </c>
      <c r="EH5" s="16">
        <v>0</v>
      </c>
      <c r="EI5" s="16">
        <v>0</v>
      </c>
      <c r="EJ5" s="16">
        <v>0</v>
      </c>
      <c r="EK5" s="16">
        <v>0</v>
      </c>
      <c r="EL5" s="16">
        <v>1</v>
      </c>
      <c r="EM5" s="16">
        <v>0</v>
      </c>
      <c r="EN5" s="16">
        <v>2</v>
      </c>
      <c r="EO5" s="16">
        <v>2</v>
      </c>
      <c r="EP5" s="16">
        <v>0</v>
      </c>
      <c r="EQ5" s="16">
        <v>0</v>
      </c>
      <c r="ER5" s="16">
        <v>0</v>
      </c>
      <c r="ES5" s="16">
        <v>0</v>
      </c>
      <c r="ET5" s="16">
        <v>0</v>
      </c>
      <c r="EU5" s="14"/>
      <c r="EV5" s="16">
        <v>2</v>
      </c>
      <c r="EW5" s="16">
        <v>0</v>
      </c>
      <c r="EX5" s="16">
        <v>25</v>
      </c>
      <c r="EY5" s="16">
        <v>0</v>
      </c>
      <c r="EZ5" s="16">
        <v>0</v>
      </c>
      <c r="FA5" s="16">
        <v>0</v>
      </c>
      <c r="FB5" s="16">
        <v>0</v>
      </c>
      <c r="FC5" s="16">
        <v>45</v>
      </c>
      <c r="FD5" s="16">
        <v>0</v>
      </c>
      <c r="FE5" s="16">
        <v>0</v>
      </c>
      <c r="FF5" s="16">
        <v>0</v>
      </c>
      <c r="FG5" s="16">
        <v>0</v>
      </c>
      <c r="FH5" s="16">
        <v>0</v>
      </c>
      <c r="FI5" s="16">
        <v>0</v>
      </c>
      <c r="FJ5" s="16">
        <v>0</v>
      </c>
      <c r="FK5" s="16">
        <v>0</v>
      </c>
      <c r="FL5" s="16">
        <v>0</v>
      </c>
      <c r="FM5" s="16">
        <v>0</v>
      </c>
      <c r="FN5" s="16">
        <v>0</v>
      </c>
      <c r="FO5" s="16">
        <v>0</v>
      </c>
      <c r="FP5" s="16">
        <v>0</v>
      </c>
      <c r="FQ5" s="16">
        <v>0</v>
      </c>
      <c r="FR5" s="16">
        <v>0</v>
      </c>
      <c r="FS5" s="14"/>
      <c r="FT5" s="16">
        <v>1</v>
      </c>
      <c r="FU5" s="16">
        <v>0</v>
      </c>
      <c r="FV5" s="16">
        <v>0</v>
      </c>
      <c r="FW5" s="16">
        <v>0</v>
      </c>
      <c r="FX5" s="16">
        <v>0</v>
      </c>
      <c r="FY5" s="16">
        <v>0</v>
      </c>
      <c r="FZ5" s="16">
        <v>0</v>
      </c>
      <c r="GA5" s="16">
        <v>12</v>
      </c>
      <c r="GB5" s="16">
        <v>0</v>
      </c>
      <c r="GC5" s="16">
        <v>0</v>
      </c>
      <c r="GD5" s="16">
        <v>0</v>
      </c>
      <c r="GE5" s="16">
        <v>0</v>
      </c>
      <c r="GF5" s="16">
        <v>0</v>
      </c>
      <c r="GG5" s="16">
        <v>0</v>
      </c>
      <c r="GH5" s="16">
        <v>0</v>
      </c>
      <c r="GI5" s="16">
        <v>0</v>
      </c>
      <c r="GJ5" s="16">
        <v>0</v>
      </c>
      <c r="GK5" s="16">
        <v>3</v>
      </c>
      <c r="GL5" s="16">
        <v>0</v>
      </c>
      <c r="GM5" s="16">
        <v>0</v>
      </c>
      <c r="GN5" s="16">
        <v>0</v>
      </c>
      <c r="GO5" s="16">
        <v>0</v>
      </c>
      <c r="GP5" s="16">
        <v>0</v>
      </c>
      <c r="GQ5" s="14"/>
      <c r="GR5" s="14"/>
      <c r="GS5" s="17">
        <v>40784</v>
      </c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</row>
    <row r="6" spans="1:1024" s="12" customFormat="1" ht="33" customHeight="1">
      <c r="A6" s="13">
        <v>40949.717361111114</v>
      </c>
      <c r="B6" s="14" t="s">
        <v>208</v>
      </c>
      <c r="C6" s="14" t="s">
        <v>213</v>
      </c>
      <c r="D6" s="14" t="s">
        <v>210</v>
      </c>
      <c r="E6" s="14" t="s">
        <v>211</v>
      </c>
      <c r="F6" s="14" t="s">
        <v>212</v>
      </c>
      <c r="G6" s="18" t="s">
        <v>205</v>
      </c>
      <c r="H6" s="16">
        <v>2</v>
      </c>
      <c r="I6" s="16">
        <v>1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3</v>
      </c>
      <c r="P6" s="16">
        <v>2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2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4"/>
      <c r="AF6" s="16">
        <v>0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2</v>
      </c>
      <c r="AO6" s="16">
        <v>0</v>
      </c>
      <c r="AP6" s="16">
        <v>0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1</v>
      </c>
      <c r="AX6" s="16">
        <v>0</v>
      </c>
      <c r="AY6" s="16">
        <v>0</v>
      </c>
      <c r="AZ6" s="16">
        <v>0</v>
      </c>
      <c r="BA6" s="16">
        <v>0</v>
      </c>
      <c r="BB6" s="16">
        <v>0</v>
      </c>
      <c r="BC6" s="14"/>
      <c r="BD6" s="16">
        <v>0</v>
      </c>
      <c r="BE6" s="16">
        <v>0</v>
      </c>
      <c r="BF6" s="16">
        <v>0</v>
      </c>
      <c r="BG6" s="16">
        <v>0</v>
      </c>
      <c r="BH6" s="16">
        <v>0</v>
      </c>
      <c r="BI6" s="16">
        <v>0</v>
      </c>
      <c r="BJ6" s="16">
        <v>1</v>
      </c>
      <c r="BK6" s="16">
        <v>0</v>
      </c>
      <c r="BL6" s="16">
        <v>0</v>
      </c>
      <c r="BM6" s="16">
        <v>0</v>
      </c>
      <c r="BN6" s="16">
        <v>0</v>
      </c>
      <c r="BO6" s="16">
        <v>0</v>
      </c>
      <c r="BP6" s="16">
        <v>1</v>
      </c>
      <c r="BQ6" s="16">
        <v>0</v>
      </c>
      <c r="BR6" s="16">
        <v>3</v>
      </c>
      <c r="BS6" s="16">
        <v>0</v>
      </c>
      <c r="BT6" s="16">
        <v>0</v>
      </c>
      <c r="BU6" s="16">
        <v>0</v>
      </c>
      <c r="BV6" s="16">
        <v>0</v>
      </c>
      <c r="BW6" s="16">
        <v>0</v>
      </c>
      <c r="BX6" s="16">
        <v>0</v>
      </c>
      <c r="BY6" s="16">
        <v>0</v>
      </c>
      <c r="BZ6" s="16">
        <v>0</v>
      </c>
      <c r="CA6" s="14"/>
      <c r="CB6" s="16">
        <v>0</v>
      </c>
      <c r="CC6" s="16">
        <v>0</v>
      </c>
      <c r="CD6" s="16">
        <v>10</v>
      </c>
      <c r="CE6" s="16">
        <v>0</v>
      </c>
      <c r="CF6" s="16">
        <v>0</v>
      </c>
      <c r="CG6" s="16">
        <v>0</v>
      </c>
      <c r="CH6" s="16">
        <v>0</v>
      </c>
      <c r="CI6" s="16">
        <v>0</v>
      </c>
      <c r="CJ6" s="16">
        <v>0</v>
      </c>
      <c r="CK6" s="16">
        <v>0</v>
      </c>
      <c r="CL6" s="16">
        <v>0</v>
      </c>
      <c r="CM6" s="16">
        <v>1</v>
      </c>
      <c r="CN6" s="16">
        <v>0</v>
      </c>
      <c r="CO6" s="16">
        <v>3</v>
      </c>
      <c r="CP6" s="16">
        <v>0</v>
      </c>
      <c r="CQ6" s="16">
        <v>0</v>
      </c>
      <c r="CR6" s="16">
        <v>0</v>
      </c>
      <c r="CS6" s="16">
        <v>1</v>
      </c>
      <c r="CT6" s="16">
        <v>0</v>
      </c>
      <c r="CU6" s="16">
        <v>0</v>
      </c>
      <c r="CV6" s="16">
        <v>0</v>
      </c>
      <c r="CW6" s="16">
        <v>3</v>
      </c>
      <c r="CX6" s="16">
        <v>0</v>
      </c>
      <c r="CY6" s="14"/>
      <c r="CZ6" s="16">
        <v>0</v>
      </c>
      <c r="DA6" s="16">
        <v>1</v>
      </c>
      <c r="DB6" s="16">
        <v>0</v>
      </c>
      <c r="DC6" s="16">
        <v>0</v>
      </c>
      <c r="DD6" s="16">
        <v>0</v>
      </c>
      <c r="DE6" s="16">
        <v>0</v>
      </c>
      <c r="DF6" s="16">
        <v>0</v>
      </c>
      <c r="DG6" s="16">
        <v>5</v>
      </c>
      <c r="DH6" s="16">
        <v>1</v>
      </c>
      <c r="DI6" s="16">
        <v>0</v>
      </c>
      <c r="DJ6" s="16">
        <v>0</v>
      </c>
      <c r="DK6" s="16">
        <v>0</v>
      </c>
      <c r="DL6" s="16">
        <v>0</v>
      </c>
      <c r="DM6" s="16">
        <v>0</v>
      </c>
      <c r="DN6" s="16">
        <v>0</v>
      </c>
      <c r="DO6" s="16">
        <v>0</v>
      </c>
      <c r="DP6" s="16">
        <v>0</v>
      </c>
      <c r="DQ6" s="16">
        <v>0</v>
      </c>
      <c r="DR6" s="16">
        <v>0</v>
      </c>
      <c r="DS6" s="16">
        <v>0</v>
      </c>
      <c r="DT6" s="16">
        <v>0</v>
      </c>
      <c r="DU6" s="16">
        <v>0</v>
      </c>
      <c r="DV6" s="16">
        <v>0</v>
      </c>
      <c r="DW6" s="14"/>
      <c r="DX6" s="16">
        <v>0</v>
      </c>
      <c r="DY6" s="16">
        <v>0</v>
      </c>
      <c r="DZ6" s="16">
        <v>0</v>
      </c>
      <c r="EA6" s="16">
        <v>0</v>
      </c>
      <c r="EB6" s="16">
        <v>0</v>
      </c>
      <c r="EC6" s="16">
        <v>0</v>
      </c>
      <c r="ED6" s="16">
        <v>0</v>
      </c>
      <c r="EE6" s="16">
        <v>1</v>
      </c>
      <c r="EF6" s="16">
        <v>0</v>
      </c>
      <c r="EG6" s="16">
        <v>1</v>
      </c>
      <c r="EH6" s="16">
        <v>0</v>
      </c>
      <c r="EI6" s="16">
        <v>0</v>
      </c>
      <c r="EJ6" s="16">
        <v>0</v>
      </c>
      <c r="EK6" s="16">
        <v>0</v>
      </c>
      <c r="EL6" s="16">
        <v>0</v>
      </c>
      <c r="EM6" s="16">
        <v>0</v>
      </c>
      <c r="EN6" s="16">
        <v>0</v>
      </c>
      <c r="EO6" s="16">
        <v>1</v>
      </c>
      <c r="EP6" s="16">
        <v>0</v>
      </c>
      <c r="EQ6" s="16">
        <v>0</v>
      </c>
      <c r="ER6" s="16">
        <v>0</v>
      </c>
      <c r="ES6" s="16">
        <v>0</v>
      </c>
      <c r="ET6" s="16">
        <v>0</v>
      </c>
      <c r="EU6" s="14"/>
      <c r="EV6" s="16">
        <v>0</v>
      </c>
      <c r="EW6" s="16">
        <v>2</v>
      </c>
      <c r="EX6" s="16">
        <v>0</v>
      </c>
      <c r="EY6" s="16">
        <v>0</v>
      </c>
      <c r="EZ6" s="16">
        <v>0</v>
      </c>
      <c r="FA6" s="16">
        <v>0</v>
      </c>
      <c r="FB6" s="16">
        <v>0</v>
      </c>
      <c r="FC6" s="16">
        <v>0</v>
      </c>
      <c r="FD6" s="16">
        <v>0</v>
      </c>
      <c r="FE6" s="16">
        <v>0</v>
      </c>
      <c r="FF6" s="16">
        <v>0</v>
      </c>
      <c r="FG6" s="16">
        <v>0</v>
      </c>
      <c r="FH6" s="16">
        <v>0</v>
      </c>
      <c r="FI6" s="16">
        <v>0</v>
      </c>
      <c r="FJ6" s="16">
        <v>0</v>
      </c>
      <c r="FK6" s="16">
        <v>0</v>
      </c>
      <c r="FL6" s="16">
        <v>0</v>
      </c>
      <c r="FM6" s="16">
        <v>3</v>
      </c>
      <c r="FN6" s="16">
        <v>0</v>
      </c>
      <c r="FO6" s="16">
        <v>0</v>
      </c>
      <c r="FP6" s="16">
        <v>0</v>
      </c>
      <c r="FQ6" s="16">
        <v>1</v>
      </c>
      <c r="FR6" s="16">
        <v>0</v>
      </c>
      <c r="FS6" s="14"/>
      <c r="FT6" s="16">
        <v>0</v>
      </c>
      <c r="FU6" s="16">
        <v>0</v>
      </c>
      <c r="FV6" s="16">
        <v>0</v>
      </c>
      <c r="FW6" s="16">
        <v>0</v>
      </c>
      <c r="FX6" s="16">
        <v>0</v>
      </c>
      <c r="FY6" s="16">
        <v>0</v>
      </c>
      <c r="FZ6" s="16">
        <v>0</v>
      </c>
      <c r="GA6" s="16">
        <v>0</v>
      </c>
      <c r="GB6" s="16">
        <v>0</v>
      </c>
      <c r="GC6" s="16">
        <v>0</v>
      </c>
      <c r="GD6" s="16">
        <v>0</v>
      </c>
      <c r="GE6" s="16">
        <v>0</v>
      </c>
      <c r="GF6" s="16">
        <v>0</v>
      </c>
      <c r="GG6" s="16">
        <v>0</v>
      </c>
      <c r="GH6" s="16">
        <v>0</v>
      </c>
      <c r="GI6" s="16">
        <v>0</v>
      </c>
      <c r="GJ6" s="16">
        <v>0</v>
      </c>
      <c r="GK6" s="16">
        <v>2</v>
      </c>
      <c r="GL6" s="16">
        <v>0</v>
      </c>
      <c r="GM6" s="16">
        <v>0</v>
      </c>
      <c r="GN6" s="16">
        <v>0</v>
      </c>
      <c r="GO6" s="16">
        <v>0</v>
      </c>
      <c r="GP6" s="16">
        <v>0</v>
      </c>
      <c r="GQ6" s="14"/>
      <c r="GR6" s="14"/>
      <c r="GS6" s="19">
        <v>40844</v>
      </c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</row>
    <row r="7" spans="1:1024" s="1" customFormat="1" ht="23.25">
      <c r="A7" s="1" t="s">
        <v>235</v>
      </c>
      <c r="I7" s="2"/>
      <c r="K7" s="1" t="s">
        <v>241</v>
      </c>
    </row>
    <row r="8" spans="1:1024" s="21" customFormat="1" ht="23.25">
      <c r="B8" s="80" t="str">
        <f>F3</f>
        <v>Vicksburg: VEL1(7)</v>
      </c>
      <c r="C8" s="80"/>
      <c r="D8" s="80"/>
      <c r="E8" s="80"/>
      <c r="F8" s="80" t="str">
        <f>F5</f>
        <v>Harper Creek: HCH2(6)</v>
      </c>
      <c r="G8" s="80"/>
      <c r="H8" s="80"/>
      <c r="I8" s="80"/>
      <c r="L8" s="80"/>
      <c r="M8" s="80"/>
      <c r="N8" s="80"/>
      <c r="O8" s="80"/>
      <c r="P8" s="80"/>
      <c r="Q8" s="80"/>
      <c r="R8" s="80"/>
      <c r="S8" s="80"/>
    </row>
    <row r="9" spans="1:1024" ht="53.25" customHeight="1">
      <c r="A9" s="3" t="s">
        <v>214</v>
      </c>
      <c r="B9" s="71" t="s">
        <v>228</v>
      </c>
      <c r="C9" s="71" t="s">
        <v>229</v>
      </c>
      <c r="D9" s="70" t="s">
        <v>239</v>
      </c>
      <c r="E9" s="70" t="s">
        <v>236</v>
      </c>
      <c r="F9" s="71" t="s">
        <v>240</v>
      </c>
      <c r="G9" s="71" t="s">
        <v>230</v>
      </c>
      <c r="H9" s="70" t="s">
        <v>237</v>
      </c>
      <c r="I9" s="70" t="s">
        <v>238</v>
      </c>
      <c r="K9" s="3" t="s">
        <v>214</v>
      </c>
      <c r="L9" s="27" t="s">
        <v>243</v>
      </c>
      <c r="M9" s="27" t="s">
        <v>244</v>
      </c>
      <c r="N9" s="27" t="s">
        <v>245</v>
      </c>
      <c r="O9" s="27" t="s">
        <v>246</v>
      </c>
      <c r="P9" s="3"/>
      <c r="Q9" s="3"/>
      <c r="R9" s="3"/>
      <c r="S9" s="3"/>
    </row>
    <row r="10" spans="1:1024" ht="51" customHeight="1">
      <c r="A10" s="3" t="s">
        <v>262</v>
      </c>
      <c r="B10" s="12">
        <f>H3+AF3+BD3+CB3+CZ3+DX3+EV3+FT3</f>
        <v>11</v>
      </c>
      <c r="C10" s="22">
        <f>B10/B25</f>
        <v>4.6610169491525424E-2</v>
      </c>
      <c r="D10" s="12">
        <f>H4+AF4+BD4+CB4+CZ4+DX4+EV4+FT4</f>
        <v>5</v>
      </c>
      <c r="E10" s="22">
        <f>D10/D25</f>
        <v>3.4246575342465752E-2</v>
      </c>
      <c r="F10" s="12">
        <f>H5+AF5+BD5+CB5+CZ5+DX5+EV5+FT5</f>
        <v>35</v>
      </c>
      <c r="G10" s="22">
        <f>F10/F25</f>
        <v>0.11513157894736842</v>
      </c>
      <c r="H10" s="12">
        <f>H6+AF6+BD6+CB6+CZ6+DX6+EV6+FT6</f>
        <v>2</v>
      </c>
      <c r="I10" s="22">
        <f>H10/H25</f>
        <v>3.7735849056603772E-2</v>
      </c>
      <c r="K10" s="3" t="s">
        <v>262</v>
      </c>
      <c r="L10" s="12">
        <f>B10+F10</f>
        <v>46</v>
      </c>
      <c r="M10" s="22">
        <f>(C10+G10)/2</f>
        <v>8.0870874219446914E-2</v>
      </c>
      <c r="N10" s="12">
        <f>D10+H10</f>
        <v>7</v>
      </c>
      <c r="O10" s="22">
        <f>(E10+I10)/2</f>
        <v>3.5991212199534758E-2</v>
      </c>
      <c r="P10" s="12"/>
      <c r="Q10" s="22"/>
      <c r="R10" s="12"/>
      <c r="S10" s="22"/>
    </row>
    <row r="11" spans="1:1024" ht="51" customHeight="1">
      <c r="A11" s="3" t="s">
        <v>263</v>
      </c>
      <c r="B11" s="12">
        <f>I3+AG3+BE3+CC3+DA3+DY3+EW3+FU3</f>
        <v>16</v>
      </c>
      <c r="C11" s="22">
        <f>B11/B25</f>
        <v>6.7796610169491525E-2</v>
      </c>
      <c r="D11" s="12">
        <f>I4+AG4+BE4+CC4+DA4+DY4+EW4+FU4</f>
        <v>2</v>
      </c>
      <c r="E11" s="22">
        <f>D11/D25</f>
        <v>1.3698630136986301E-2</v>
      </c>
      <c r="F11" s="12">
        <f>I5+AG5+BE5+CC5+DA5+DY5+EW5+FU5</f>
        <v>3</v>
      </c>
      <c r="G11" s="22">
        <f>F11/F25</f>
        <v>9.8684210526315784E-3</v>
      </c>
      <c r="H11" s="12">
        <f>I6+AG6+BE6+CC6+DA6+DY6+EW6+FU6</f>
        <v>4</v>
      </c>
      <c r="I11" s="22">
        <f>H11/H25</f>
        <v>7.5471698113207544E-2</v>
      </c>
      <c r="K11" s="3" t="s">
        <v>263</v>
      </c>
      <c r="L11" s="12">
        <f t="shared" ref="L11:L24" si="0">B11+F11</f>
        <v>19</v>
      </c>
      <c r="M11" s="22">
        <f t="shared" ref="M11:M24" si="1">(C11+G11)/2</f>
        <v>3.8832515611061554E-2</v>
      </c>
      <c r="N11" s="12">
        <f t="shared" ref="N11:N24" si="2">D11+H11</f>
        <v>6</v>
      </c>
      <c r="O11" s="22">
        <f t="shared" ref="O11:O24" si="3">(E11+I11)/2</f>
        <v>4.4585164125096922E-2</v>
      </c>
      <c r="P11" s="12"/>
      <c r="Q11" s="22"/>
      <c r="R11" s="12"/>
      <c r="S11" s="22"/>
    </row>
    <row r="12" spans="1:1024" ht="51" customHeight="1">
      <c r="A12" s="3" t="s">
        <v>264</v>
      </c>
      <c r="B12" s="12">
        <f>J3+AH3+BW3+CD3+DB3+DZ3+EX3+FV3</f>
        <v>42</v>
      </c>
      <c r="C12" s="22">
        <f>B12/B25</f>
        <v>0.17796610169491525</v>
      </c>
      <c r="D12" s="12">
        <f>J4+AH4+BW4+CD4+DB4+DZ4+EX4+FV4</f>
        <v>3</v>
      </c>
      <c r="E12" s="22">
        <f>D12/D25</f>
        <v>2.0547945205479451E-2</v>
      </c>
      <c r="F12" s="12">
        <f>J5+AH5+BW5+CD5+DB5+DZ5+EX5+FV5</f>
        <v>30</v>
      </c>
      <c r="G12" s="22">
        <f>F12/F25</f>
        <v>9.8684210526315791E-2</v>
      </c>
      <c r="H12" s="12">
        <f>J6+AH6+BW6+CD6+DB6+DZ6+EX6+FV6</f>
        <v>10</v>
      </c>
      <c r="I12" s="22">
        <f>H12/H25</f>
        <v>0.18867924528301888</v>
      </c>
      <c r="K12" s="3" t="s">
        <v>277</v>
      </c>
      <c r="L12" s="12">
        <f t="shared" si="0"/>
        <v>72</v>
      </c>
      <c r="M12" s="22">
        <f t="shared" si="1"/>
        <v>0.13832515611061552</v>
      </c>
      <c r="N12" s="12">
        <f t="shared" si="2"/>
        <v>13</v>
      </c>
      <c r="O12" s="22">
        <f t="shared" si="3"/>
        <v>0.10461359524424917</v>
      </c>
      <c r="P12" s="12"/>
      <c r="Q12" s="22"/>
      <c r="R12" s="12"/>
      <c r="S12" s="22"/>
    </row>
    <row r="13" spans="1:1024" ht="51" customHeight="1">
      <c r="A13" s="3" t="s">
        <v>265</v>
      </c>
      <c r="B13" s="12">
        <f>K3+AI3+BF3+CE3+DC3+EA3+EY3+FW3</f>
        <v>7</v>
      </c>
      <c r="C13" s="22">
        <f>B13/B25</f>
        <v>2.9661016949152543E-2</v>
      </c>
      <c r="D13" s="12">
        <f>K4+AI4+BF4+CE4+DC4+EA4+EY4+FW4</f>
        <v>0</v>
      </c>
      <c r="E13" s="22">
        <f>D13/D25</f>
        <v>0</v>
      </c>
      <c r="F13" s="12">
        <f>K5+AI5+BF5+CE5+DC5+EA5+EY5+FW5</f>
        <v>1</v>
      </c>
      <c r="G13" s="22">
        <f>F13/F25</f>
        <v>3.2894736842105261E-3</v>
      </c>
      <c r="H13" s="12">
        <f>K6+AI6+BF6+CE6+DC6+EA6+EY6+FW6</f>
        <v>0</v>
      </c>
      <c r="I13" s="22">
        <f>H13/H25</f>
        <v>0</v>
      </c>
      <c r="K13" s="3" t="s">
        <v>265</v>
      </c>
      <c r="L13" s="12">
        <f t="shared" si="0"/>
        <v>8</v>
      </c>
      <c r="M13" s="22">
        <f t="shared" si="1"/>
        <v>1.6475245316681535E-2</v>
      </c>
      <c r="N13" s="12">
        <f t="shared" si="2"/>
        <v>0</v>
      </c>
      <c r="O13" s="22">
        <f t="shared" si="3"/>
        <v>0</v>
      </c>
      <c r="P13" s="12"/>
      <c r="Q13" s="22"/>
      <c r="R13" s="12"/>
      <c r="S13" s="22"/>
    </row>
    <row r="14" spans="1:1024" ht="51" customHeight="1">
      <c r="A14" s="3" t="s">
        <v>266</v>
      </c>
      <c r="B14" s="12">
        <f>M3+AK3+BH3+CG3+DE3+EC3+FA3+FY3</f>
        <v>5</v>
      </c>
      <c r="C14" s="22">
        <f>B14/B25</f>
        <v>2.1186440677966101E-2</v>
      </c>
      <c r="D14" s="12">
        <f>M4+AK4+BH4+CG4+DE4+EC4+FA4+FY4</f>
        <v>0</v>
      </c>
      <c r="E14" s="22">
        <f>D14/D25</f>
        <v>0</v>
      </c>
      <c r="F14" s="12">
        <f>M5+AK5+BH5+CG5+DE5+EC5+FA5+FY5</f>
        <v>0</v>
      </c>
      <c r="G14" s="22">
        <f>F14/F25</f>
        <v>0</v>
      </c>
      <c r="H14" s="12">
        <f>M6+AK6+BH6+CG6+DE6+EC6+FA6+FY6</f>
        <v>0</v>
      </c>
      <c r="I14" s="22">
        <f>H14/H25</f>
        <v>0</v>
      </c>
      <c r="K14" s="3" t="s">
        <v>278</v>
      </c>
      <c r="L14" s="12">
        <f t="shared" si="0"/>
        <v>5</v>
      </c>
      <c r="M14" s="22">
        <f t="shared" si="1"/>
        <v>1.059322033898305E-2</v>
      </c>
      <c r="N14" s="12">
        <f t="shared" si="2"/>
        <v>0</v>
      </c>
      <c r="O14" s="22">
        <f t="shared" si="3"/>
        <v>0</v>
      </c>
      <c r="P14" s="12"/>
      <c r="Q14" s="22"/>
      <c r="R14" s="12"/>
      <c r="S14" s="22"/>
    </row>
    <row r="15" spans="1:1024" ht="51" customHeight="1">
      <c r="A15" s="3" t="s">
        <v>267</v>
      </c>
      <c r="B15" s="12">
        <f>N3+AL3+BI3+CH3+DF3+ED3+FB3+FZ3</f>
        <v>10</v>
      </c>
      <c r="C15" s="22">
        <f>B15/B25</f>
        <v>4.2372881355932202E-2</v>
      </c>
      <c r="D15" s="12">
        <f>N4+AL4+BI4+CH4+DF4+ED4+FB4+FZ4</f>
        <v>1</v>
      </c>
      <c r="E15" s="22">
        <f>D15/D25</f>
        <v>6.8493150684931503E-3</v>
      </c>
      <c r="F15" s="12">
        <f>N5+AL5+BI5+CH5+DF5+ED5+FB5+FZ5</f>
        <v>1</v>
      </c>
      <c r="G15" s="22">
        <f>F15/F25</f>
        <v>3.2894736842105261E-3</v>
      </c>
      <c r="H15" s="12">
        <f>N6+AL6+BI6+CH6+DF6+ED6+FB6+FZ6</f>
        <v>0</v>
      </c>
      <c r="I15" s="22">
        <f>H15/H25</f>
        <v>0</v>
      </c>
      <c r="K15" s="3" t="s">
        <v>267</v>
      </c>
      <c r="L15" s="12">
        <f t="shared" si="0"/>
        <v>11</v>
      </c>
      <c r="M15" s="22">
        <f t="shared" si="1"/>
        <v>2.2831177520071362E-2</v>
      </c>
      <c r="N15" s="12">
        <f t="shared" si="2"/>
        <v>1</v>
      </c>
      <c r="O15" s="22">
        <f t="shared" si="3"/>
        <v>3.4246575342465752E-3</v>
      </c>
      <c r="P15" s="12"/>
      <c r="Q15" s="22"/>
      <c r="R15" s="12"/>
      <c r="S15" s="22"/>
    </row>
    <row r="16" spans="1:1024" ht="51" customHeight="1">
      <c r="A16" s="3" t="s">
        <v>268</v>
      </c>
      <c r="B16" s="12">
        <f>O3+AM3+BJ3+CI3+DG3+EE3+FC3+GA3</f>
        <v>124</v>
      </c>
      <c r="C16" s="22">
        <f>B16/B25</f>
        <v>0.52542372881355937</v>
      </c>
      <c r="D16" s="12">
        <f>O4+AM4+BJ4+CI4+DG4+EE4+FC4+GA4</f>
        <v>11</v>
      </c>
      <c r="E16" s="22">
        <f>D16/D25</f>
        <v>7.5342465753424653E-2</v>
      </c>
      <c r="F16" s="12">
        <f>O5+AM5+BJ5+CI5+DG5+EE5+FC5+GA5</f>
        <v>213</v>
      </c>
      <c r="G16" s="22">
        <f>F16/F25</f>
        <v>0.70065789473684215</v>
      </c>
      <c r="H16" s="12">
        <f>O6+AM6+BJ6+CI6+DG6+EE6+FC6+GA6</f>
        <v>10</v>
      </c>
      <c r="I16" s="22">
        <f>H16/H25</f>
        <v>0.18867924528301888</v>
      </c>
      <c r="K16" s="33" t="s">
        <v>268</v>
      </c>
      <c r="L16" s="12">
        <f t="shared" si="0"/>
        <v>337</v>
      </c>
      <c r="M16" s="22">
        <f t="shared" si="1"/>
        <v>0.61304081177520076</v>
      </c>
      <c r="N16" s="12">
        <f t="shared" si="2"/>
        <v>21</v>
      </c>
      <c r="O16" s="22">
        <f t="shared" si="3"/>
        <v>0.13201085551822178</v>
      </c>
      <c r="P16" s="12"/>
      <c r="Q16" s="22"/>
      <c r="R16" s="12"/>
      <c r="S16" s="22"/>
    </row>
    <row r="17" spans="1:19" ht="51" customHeight="1">
      <c r="A17" s="33" t="s">
        <v>269</v>
      </c>
      <c r="B17" s="12">
        <f>P3+AN3+BK3+CJ3+DH3+EF3+FD3+GB3</f>
        <v>3</v>
      </c>
      <c r="C17" s="22">
        <f>B17/B25</f>
        <v>1.2711864406779662E-2</v>
      </c>
      <c r="D17" s="12">
        <f>P4+AN4+BK4+CJ4+DH4+EF4+FD4+GB4</f>
        <v>4</v>
      </c>
      <c r="E17" s="22">
        <f>D17/D25</f>
        <v>2.7397260273972601E-2</v>
      </c>
      <c r="F17" s="12">
        <f>P5+AN5+BK5+CJ5+DH5+EF5+FD5+GB5</f>
        <v>5</v>
      </c>
      <c r="G17" s="22">
        <f>F17/F25</f>
        <v>1.6447368421052631E-2</v>
      </c>
      <c r="H17" s="12">
        <f>P6+AN6+BK6+CJ6+DH6+EF6+FD6+GB6</f>
        <v>5</v>
      </c>
      <c r="I17" s="22">
        <f>H17/H25</f>
        <v>9.4339622641509441E-2</v>
      </c>
      <c r="K17" s="33" t="s">
        <v>269</v>
      </c>
      <c r="L17" s="12">
        <f t="shared" si="0"/>
        <v>8</v>
      </c>
      <c r="M17" s="22">
        <f t="shared" si="1"/>
        <v>1.4579616413916146E-2</v>
      </c>
      <c r="N17" s="12">
        <f t="shared" si="2"/>
        <v>9</v>
      </c>
      <c r="O17" s="22">
        <f t="shared" si="3"/>
        <v>6.0868441457741021E-2</v>
      </c>
      <c r="P17" s="12"/>
      <c r="Q17" s="22"/>
      <c r="R17" s="12"/>
      <c r="S17" s="22"/>
    </row>
    <row r="18" spans="1:19" ht="51" customHeight="1">
      <c r="A18" s="33" t="s">
        <v>270</v>
      </c>
      <c r="B18" s="12">
        <f>Q3+AO3+BL3+CK3+DI3+EG3+FE3+GC3+V3+AT3+BQ3+CP3+DN3+EL3+FJ3+GH3+W3+AU3+BR3+CQ3+DO3+EM3+FK3+GI3</f>
        <v>17</v>
      </c>
      <c r="C18" s="22">
        <f>B18/B25</f>
        <v>7.2033898305084748E-2</v>
      </c>
      <c r="D18" s="12">
        <f>Q4+AO4+BL4+CK4+DI4+EG4+FE4+GC4+V4+AT4+BQ4+CP4+DN4+EL4+FJ4+GH4+W4+AU4+BR4+CQ4+DO4+EM4+FK4+GI4</f>
        <v>2</v>
      </c>
      <c r="E18" s="22">
        <f>D18/D25</f>
        <v>1.3698630136986301E-2</v>
      </c>
      <c r="F18" s="12">
        <f>Q5+AO5+BL5+CK5+DI5+EG5+FE5+GC5+V5+AT5+BQ5+CP5+DN5+EL5+FJ5+GH5+W5+AU5+BR5+CQ5+DO5+EM5+FK5+GI5</f>
        <v>11</v>
      </c>
      <c r="G18" s="22">
        <f>F18/F25</f>
        <v>3.6184210526315791E-2</v>
      </c>
      <c r="H18" s="12">
        <f>Q6+AO6+BL6+CK6+DI6+EG6+FE6+GC6+V6+AT6+BQ6+CP6+DN6+EL6+FJ6+GH6+W6+AU6+BR6+CQ6+DO6+EM6+FK6+GI6</f>
        <v>4</v>
      </c>
      <c r="I18" s="22">
        <f>H18/H25</f>
        <v>7.5471698113207544E-2</v>
      </c>
      <c r="K18" s="33" t="s">
        <v>279</v>
      </c>
      <c r="L18" s="12">
        <f t="shared" si="0"/>
        <v>28</v>
      </c>
      <c r="M18" s="22">
        <f t="shared" si="1"/>
        <v>5.410905441570027E-2</v>
      </c>
      <c r="N18" s="12">
        <f t="shared" si="2"/>
        <v>6</v>
      </c>
      <c r="O18" s="22">
        <f t="shared" si="3"/>
        <v>4.4585164125096922E-2</v>
      </c>
      <c r="P18" s="12"/>
      <c r="Q18" s="22"/>
      <c r="R18" s="12"/>
      <c r="S18" s="22"/>
    </row>
    <row r="19" spans="1:19" ht="51" customHeight="1">
      <c r="A19" s="33" t="s">
        <v>271</v>
      </c>
      <c r="B19" s="12">
        <f>U3+AS3+BP3+CO3+DM3+EK3+FI3+GG3</f>
        <v>0</v>
      </c>
      <c r="C19" s="22">
        <f>B19/B25</f>
        <v>0</v>
      </c>
      <c r="D19" s="12">
        <f>U4+AS4+BP4+CO4+DM4+EK4+FI4+GG4</f>
        <v>97</v>
      </c>
      <c r="E19" s="22">
        <f>D19/D25</f>
        <v>0.66438356164383561</v>
      </c>
      <c r="F19" s="12">
        <f>U5+AS5+BP5+CO5+DM5+EK5+FI5+GG5</f>
        <v>0</v>
      </c>
      <c r="G19" s="22">
        <f>F19/F25</f>
        <v>0</v>
      </c>
      <c r="H19" s="12">
        <f>U6+AS6+BP6+CO6+DM6+EK6+FI6+GG6</f>
        <v>4</v>
      </c>
      <c r="I19" s="22">
        <f>H19/H25</f>
        <v>7.5471698113207544E-2</v>
      </c>
      <c r="K19" s="33" t="s">
        <v>271</v>
      </c>
      <c r="L19" s="12">
        <f t="shared" si="0"/>
        <v>0</v>
      </c>
      <c r="M19" s="22">
        <f t="shared" si="1"/>
        <v>0</v>
      </c>
      <c r="N19" s="12">
        <f t="shared" si="2"/>
        <v>101</v>
      </c>
      <c r="O19" s="22">
        <f t="shared" si="3"/>
        <v>0.36992762987852157</v>
      </c>
      <c r="P19" s="12"/>
      <c r="Q19" s="22"/>
      <c r="R19" s="12"/>
      <c r="S19" s="22"/>
    </row>
    <row r="20" spans="1:19" ht="51" customHeight="1">
      <c r="A20" s="33" t="s">
        <v>272</v>
      </c>
      <c r="B20" s="12">
        <f>Y3+AW3+BT3+CS3+DQ3+EO3+FM3+GK3</f>
        <v>0</v>
      </c>
      <c r="C20" s="22">
        <f>B20/B25</f>
        <v>0</v>
      </c>
      <c r="D20" s="12">
        <f>Y4+AW4+BT4+CS4+DQ4+EO4+FM4+GK4</f>
        <v>12</v>
      </c>
      <c r="E20" s="22">
        <f>D20/D25</f>
        <v>8.2191780821917804E-2</v>
      </c>
      <c r="F20" s="12">
        <f>Y5+AW5+BT5+CS5+DQ5+EO5+FM5+GK5</f>
        <v>5</v>
      </c>
      <c r="G20" s="22">
        <f>F20/F25</f>
        <v>1.6447368421052631E-2</v>
      </c>
      <c r="H20" s="12">
        <f>Y6+AW6+BT6+CS6+DQ6+EO6+FM6+GK6</f>
        <v>10</v>
      </c>
      <c r="I20" s="22">
        <f>H20/H25</f>
        <v>0.18867924528301888</v>
      </c>
      <c r="K20" s="3" t="s">
        <v>272</v>
      </c>
      <c r="L20" s="12">
        <f t="shared" si="0"/>
        <v>5</v>
      </c>
      <c r="M20" s="22">
        <f t="shared" si="1"/>
        <v>8.2236842105263153E-3</v>
      </c>
      <c r="N20" s="12">
        <f t="shared" si="2"/>
        <v>22</v>
      </c>
      <c r="O20" s="22">
        <f t="shared" si="3"/>
        <v>0.13543551305246834</v>
      </c>
      <c r="P20" s="12"/>
      <c r="Q20" s="22"/>
      <c r="R20" s="12"/>
      <c r="S20" s="22"/>
    </row>
    <row r="21" spans="1:19" ht="51" customHeight="1">
      <c r="A21" s="33" t="s">
        <v>273</v>
      </c>
      <c r="B21" s="12">
        <f>Z3+AX3+BU3+CT3+DR3+EP3+FN3+GL3+AA3+AY3+BV3+CU3+DS3+EQ3+FO3+GM3</f>
        <v>0</v>
      </c>
      <c r="C21" s="22">
        <f>B21/B25</f>
        <v>0</v>
      </c>
      <c r="D21" s="12">
        <f>Z4+AX4+BU4+CT4+DR4+EP4+FN4+GL4+AA4+AY4+BV4+CU4+DS4+EQ4+FO4+GM4</f>
        <v>1</v>
      </c>
      <c r="E21" s="22">
        <f>D21/D25</f>
        <v>6.8493150684931503E-3</v>
      </c>
      <c r="F21" s="12">
        <f>Z5+AX5+BU5+CT5+DR5+EP5+FN5+GL5+AA5+AY5+BV5+CU5+DS5+EQ5+FO5+GM5</f>
        <v>0</v>
      </c>
      <c r="G21" s="22">
        <f>F21/F25</f>
        <v>0</v>
      </c>
      <c r="H21" s="12">
        <f>Z6+AX6+BU6+CT6+DR6+EP6+FN6+GL6+AA6+AY6+BV6+CU6+DS6+EQ6+FO6+GM6</f>
        <v>0</v>
      </c>
      <c r="I21" s="22">
        <f>H21/H25</f>
        <v>0</v>
      </c>
      <c r="K21" s="3" t="s">
        <v>307</v>
      </c>
      <c r="L21" s="12">
        <f t="shared" si="0"/>
        <v>0</v>
      </c>
      <c r="M21" s="22">
        <f t="shared" si="1"/>
        <v>0</v>
      </c>
      <c r="N21" s="12">
        <f t="shared" si="2"/>
        <v>1</v>
      </c>
      <c r="O21" s="22">
        <f t="shared" si="3"/>
        <v>3.4246575342465752E-3</v>
      </c>
      <c r="P21" s="12"/>
      <c r="Q21" s="22"/>
      <c r="R21" s="12"/>
      <c r="S21" s="22"/>
    </row>
    <row r="22" spans="1:19" ht="51" customHeight="1">
      <c r="A22" s="33" t="s">
        <v>274</v>
      </c>
      <c r="B22" s="12">
        <f>AB3+AZ3+BX3+CV3+DT3+ER3+FP3+GN3</f>
        <v>1</v>
      </c>
      <c r="C22" s="22">
        <f>B22/B25</f>
        <v>4.2372881355932203E-3</v>
      </c>
      <c r="D22" s="12">
        <f>AB4+AZ4+BX4+CV4+DT4+ER4+FP4+GN4</f>
        <v>1</v>
      </c>
      <c r="E22" s="22">
        <f>D22/D25</f>
        <v>6.8493150684931503E-3</v>
      </c>
      <c r="F22" s="12">
        <f>AB5+AZ5+BX5+CV5+DT5+ER5+FP5+GN5</f>
        <v>0</v>
      </c>
      <c r="G22" s="22">
        <f>F22/F25</f>
        <v>0</v>
      </c>
      <c r="H22" s="12">
        <f>AB6+AZ6+BX6+CV6+DT6+ER6+FP6+GN6</f>
        <v>0</v>
      </c>
      <c r="I22" s="22">
        <f>H22/H25</f>
        <v>0</v>
      </c>
      <c r="K22" s="3" t="s">
        <v>274</v>
      </c>
      <c r="L22" s="12">
        <f t="shared" si="0"/>
        <v>1</v>
      </c>
      <c r="M22" s="22">
        <f t="shared" si="1"/>
        <v>2.1186440677966102E-3</v>
      </c>
      <c r="N22" s="12">
        <f t="shared" si="2"/>
        <v>1</v>
      </c>
      <c r="O22" s="22">
        <f t="shared" si="3"/>
        <v>3.4246575342465752E-3</v>
      </c>
      <c r="P22" s="12"/>
      <c r="Q22" s="22"/>
      <c r="R22" s="12"/>
      <c r="S22" s="22"/>
    </row>
    <row r="23" spans="1:19" ht="51" customHeight="1">
      <c r="A23" s="33" t="s">
        <v>275</v>
      </c>
      <c r="B23" s="12">
        <f>AC3+BA3+BY3+CW3+DU3+ES3+FQ3+GO3</f>
        <v>0</v>
      </c>
      <c r="C23" s="22">
        <f>B23/B25</f>
        <v>0</v>
      </c>
      <c r="D23" s="12">
        <f>AC4+BA4+BY4+CW4+DU4+ES4+FQ4+GO4</f>
        <v>2</v>
      </c>
      <c r="E23" s="22">
        <f>D23/D25</f>
        <v>1.3698630136986301E-2</v>
      </c>
      <c r="F23" s="12">
        <f>AC5+BA5+BY5+CW5+DU5+ES5+FQ5+GO5</f>
        <v>0</v>
      </c>
      <c r="G23" s="22">
        <f>F23/F25</f>
        <v>0</v>
      </c>
      <c r="H23" s="12">
        <f>AC6+BA6+BY6+CW6+DU6+ES6+FQ6+GO6</f>
        <v>4</v>
      </c>
      <c r="I23" s="22">
        <f>H23/H25</f>
        <v>7.5471698113207544E-2</v>
      </c>
      <c r="K23" s="3" t="s">
        <v>280</v>
      </c>
      <c r="L23" s="12">
        <f t="shared" si="0"/>
        <v>0</v>
      </c>
      <c r="M23" s="22">
        <f t="shared" si="1"/>
        <v>0</v>
      </c>
      <c r="N23" s="12">
        <f t="shared" si="2"/>
        <v>6</v>
      </c>
      <c r="O23" s="22">
        <f t="shared" si="3"/>
        <v>4.4585164125096922E-2</v>
      </c>
      <c r="P23" s="12"/>
      <c r="Q23" s="22"/>
      <c r="R23" s="12"/>
      <c r="S23" s="22"/>
    </row>
    <row r="24" spans="1:19" ht="51" customHeight="1">
      <c r="A24" s="3" t="s">
        <v>276</v>
      </c>
      <c r="B24" s="12">
        <f>AD3+BB3+BZ3+CX3+DV3+ET3+FR3+GP3</f>
        <v>0</v>
      </c>
      <c r="C24" s="22">
        <f>B24/B25</f>
        <v>0</v>
      </c>
      <c r="D24" s="12">
        <f>AD4+BB4+BZ4+CX4+DV4+ET4+FR4+GP4</f>
        <v>5</v>
      </c>
      <c r="E24" s="22">
        <f>D24/D25</f>
        <v>3.4246575342465752E-2</v>
      </c>
      <c r="F24" s="12">
        <f>AD5+BB5+BZ5+CX5+DV5+ET5+FR5+GP5</f>
        <v>0</v>
      </c>
      <c r="G24" s="22">
        <f>F24/F25</f>
        <v>0</v>
      </c>
      <c r="H24" s="12">
        <f>AD6+BB6+BZ6+CX6+DV6+ET6+FR6+GP6</f>
        <v>0</v>
      </c>
      <c r="I24" s="22">
        <f>H24/H25</f>
        <v>0</v>
      </c>
      <c r="K24" s="3" t="s">
        <v>276</v>
      </c>
      <c r="L24" s="12">
        <f t="shared" si="0"/>
        <v>0</v>
      </c>
      <c r="M24" s="22">
        <f t="shared" si="1"/>
        <v>0</v>
      </c>
      <c r="N24" s="12">
        <f t="shared" si="2"/>
        <v>5</v>
      </c>
      <c r="O24" s="22">
        <f t="shared" si="3"/>
        <v>1.7123287671232876E-2</v>
      </c>
      <c r="P24" s="12"/>
      <c r="Q24" s="22"/>
      <c r="R24" s="12"/>
      <c r="S24" s="22"/>
    </row>
    <row r="25" spans="1:19" s="26" customFormat="1" ht="15.75">
      <c r="A25" s="23" t="s">
        <v>231</v>
      </c>
      <c r="B25" s="24">
        <f>SUM(B10:B24)</f>
        <v>236</v>
      </c>
      <c r="C25" s="25"/>
      <c r="D25" s="24">
        <f>SUM(D10:D24)</f>
        <v>146</v>
      </c>
      <c r="E25" s="25"/>
      <c r="F25" s="24">
        <f>SUM(F10:F24)</f>
        <v>304</v>
      </c>
      <c r="G25" s="24"/>
      <c r="H25" s="24">
        <f>SUM(H10:H24)</f>
        <v>53</v>
      </c>
      <c r="I25" s="24"/>
      <c r="K25" s="23" t="s">
        <v>231</v>
      </c>
      <c r="L25" s="24">
        <f>SUM(L10:L24)</f>
        <v>540</v>
      </c>
      <c r="M25" s="25"/>
      <c r="N25" s="24">
        <f>SUM(N10:N24)</f>
        <v>199</v>
      </c>
      <c r="O25" s="25"/>
      <c r="P25" s="24"/>
      <c r="Q25" s="24"/>
      <c r="R25" s="24"/>
      <c r="S25" s="24"/>
    </row>
    <row r="27" spans="1:19" s="1" customFormat="1" ht="23.25">
      <c r="A27" s="1" t="s">
        <v>242</v>
      </c>
      <c r="I27" s="2"/>
    </row>
  </sheetData>
  <mergeCells count="4">
    <mergeCell ref="B8:E8"/>
    <mergeCell ref="F8:I8"/>
    <mergeCell ref="L8:O8"/>
    <mergeCell ref="P8:S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5"/>
  <sheetViews>
    <sheetView zoomScale="90" zoomScaleNormal="90" workbookViewId="0">
      <selection activeCell="C14" sqref="C14"/>
    </sheetView>
  </sheetViews>
  <sheetFormatPr defaultRowHeight="15"/>
  <cols>
    <col min="1" max="16384" width="9.140625" style="28"/>
  </cols>
  <sheetData>
    <row r="1" spans="1:20" ht="27">
      <c r="A1" s="81" t="s">
        <v>248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25.5">
      <c r="A2" s="52" t="s">
        <v>282</v>
      </c>
      <c r="B2" s="51"/>
      <c r="C2" s="51"/>
      <c r="D2" s="55"/>
      <c r="E2" s="51"/>
      <c r="G2" s="56" t="s">
        <v>283</v>
      </c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25.5">
      <c r="A3" s="53" t="s">
        <v>281</v>
      </c>
      <c r="B3" s="51"/>
      <c r="C3" s="51"/>
      <c r="D3" s="54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0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0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0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0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0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</row>
    <row r="10" spans="1:20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</row>
    <row r="11" spans="1:20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</row>
    <row r="12" spans="1:20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1:20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</row>
    <row r="14" spans="1:20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</row>
    <row r="15" spans="1:20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</row>
    <row r="16" spans="1:20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</row>
    <row r="17" spans="1:20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</row>
    <row r="18" spans="1:20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</row>
    <row r="19" spans="1:20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</row>
    <row r="20" spans="1:20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</row>
    <row r="21" spans="1:20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</row>
    <row r="22" spans="1:20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</row>
    <row r="23" spans="1:20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</row>
    <row r="24" spans="1:20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</row>
    <row r="25" spans="1:20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</row>
  </sheetData>
  <mergeCells count="1">
    <mergeCell ref="A1:T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"/>
  <sheetViews>
    <sheetView topLeftCell="A4" zoomScale="90" zoomScaleNormal="90" workbookViewId="0">
      <selection activeCell="T33" sqref="T33"/>
    </sheetView>
  </sheetViews>
  <sheetFormatPr defaultRowHeight="15"/>
  <cols>
    <col min="1" max="16384" width="9.140625" style="28"/>
  </cols>
  <sheetData>
    <row r="1" spans="1:20" ht="39.75" customHeight="1">
      <c r="A1" s="82" t="s">
        <v>247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25.5">
      <c r="A2" s="61" t="str">
        <f>'Input &amp; View Data'!F3</f>
        <v>Vicksburg: VEL1(7)</v>
      </c>
      <c r="B2" s="48"/>
      <c r="C2" s="48"/>
      <c r="D2" s="48"/>
      <c r="E2" s="47"/>
      <c r="F2" s="59"/>
      <c r="G2" s="47"/>
      <c r="H2" s="47"/>
      <c r="I2" s="47"/>
      <c r="J2" s="47"/>
      <c r="K2" s="49" t="str">
        <f>A2</f>
        <v>Vicksburg: VEL1(7)</v>
      </c>
      <c r="L2" s="47"/>
      <c r="M2" s="47"/>
      <c r="N2" s="47"/>
      <c r="O2" s="47"/>
      <c r="P2" s="57"/>
      <c r="Q2" s="47"/>
      <c r="R2" s="47"/>
      <c r="S2" s="47"/>
      <c r="T2" s="47"/>
    </row>
    <row r="3" spans="1:20" ht="25.5">
      <c r="A3" s="62" t="str">
        <f>'Input &amp; View Data'!F5</f>
        <v>Harper Creek: HCH2(6)</v>
      </c>
      <c r="F3" s="60"/>
      <c r="K3" s="50" t="str">
        <f>A3</f>
        <v>Harper Creek: HCH2(6)</v>
      </c>
      <c r="P3" s="58"/>
    </row>
  </sheetData>
  <mergeCells count="1">
    <mergeCell ref="A1:T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6"/>
  <sheetViews>
    <sheetView tabSelected="1" topLeftCell="R24" workbookViewId="0">
      <selection activeCell="Y36" sqref="W24:Y36"/>
    </sheetView>
  </sheetViews>
  <sheetFormatPr defaultRowHeight="14.25"/>
  <cols>
    <col min="1" max="1" width="16" style="34" customWidth="1"/>
    <col min="2" max="3" width="12" style="34" customWidth="1"/>
    <col min="4" max="4" width="14.7109375" style="34" customWidth="1"/>
    <col min="5" max="5" width="11.140625" style="34" customWidth="1"/>
    <col min="6" max="6" width="12.5703125" style="34" customWidth="1"/>
    <col min="7" max="7" width="13.7109375" style="34" customWidth="1"/>
    <col min="8" max="9" width="12.28515625" style="34" customWidth="1"/>
    <col min="10" max="10" width="15.5703125" style="34" customWidth="1"/>
    <col min="11" max="11" width="11.5703125" style="34" customWidth="1"/>
    <col min="12" max="12" width="13" style="34" customWidth="1"/>
    <col min="13" max="13" width="7" style="34" customWidth="1"/>
    <col min="14" max="14" width="46.42578125" style="34" customWidth="1"/>
    <col min="15" max="16" width="36.140625" style="34" customWidth="1"/>
    <col min="17" max="22" width="9.140625" style="34"/>
    <col min="23" max="25" width="35.7109375" style="34" customWidth="1"/>
    <col min="26" max="16384" width="9.140625" style="34"/>
  </cols>
  <sheetData>
    <row r="1" spans="1:16" ht="59.25" customHeight="1" thickBot="1">
      <c r="A1" s="89" t="s">
        <v>284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1"/>
    </row>
    <row r="2" spans="1:16" ht="15" thickBot="1">
      <c r="A2" s="92" t="s">
        <v>260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4"/>
    </row>
    <row r="3" spans="1:16">
      <c r="A3" s="83" t="s">
        <v>204</v>
      </c>
      <c r="B3" s="84"/>
      <c r="C3" s="84"/>
      <c r="D3" s="84"/>
      <c r="E3" s="84"/>
      <c r="F3" s="85"/>
      <c r="G3" s="86" t="s">
        <v>205</v>
      </c>
      <c r="H3" s="87"/>
      <c r="I3" s="87"/>
      <c r="J3" s="87"/>
      <c r="K3" s="87"/>
      <c r="L3" s="88"/>
    </row>
    <row r="4" spans="1:16" ht="57">
      <c r="A4" s="73" t="s">
        <v>285</v>
      </c>
      <c r="B4" s="63" t="s">
        <v>291</v>
      </c>
      <c r="C4" s="74" t="s">
        <v>292</v>
      </c>
      <c r="D4" s="74" t="s">
        <v>288</v>
      </c>
      <c r="E4" s="72" t="s">
        <v>289</v>
      </c>
      <c r="F4" s="75" t="s">
        <v>290</v>
      </c>
      <c r="G4" s="73" t="s">
        <v>285</v>
      </c>
      <c r="H4" s="63" t="s">
        <v>286</v>
      </c>
      <c r="I4" s="74" t="s">
        <v>293</v>
      </c>
      <c r="J4" s="74" t="s">
        <v>288</v>
      </c>
      <c r="K4" s="72" t="s">
        <v>287</v>
      </c>
      <c r="L4" s="76" t="s">
        <v>294</v>
      </c>
    </row>
    <row r="5" spans="1:16" ht="40.5" customHeight="1">
      <c r="A5" s="29" t="s">
        <v>262</v>
      </c>
      <c r="B5" s="35">
        <f>'Input &amp; View Data'!L10</f>
        <v>46</v>
      </c>
      <c r="C5" s="35">
        <f>B5/B13</f>
        <v>9.1269841269841265E-2</v>
      </c>
      <c r="D5" s="30" t="s">
        <v>263</v>
      </c>
      <c r="E5" s="35">
        <f>'Input &amp; View Data'!L11</f>
        <v>19</v>
      </c>
      <c r="F5" s="36">
        <f>E5/E13</f>
        <v>0.52777777777777779</v>
      </c>
      <c r="G5" s="29" t="s">
        <v>262</v>
      </c>
      <c r="H5" s="35">
        <f>'Input &amp; View Data'!N10</f>
        <v>7</v>
      </c>
      <c r="I5" s="35">
        <f>H5/H13</f>
        <v>0.125</v>
      </c>
      <c r="J5" s="30" t="s">
        <v>263</v>
      </c>
      <c r="K5" s="35">
        <f>'Input &amp; View Data'!N11</f>
        <v>6</v>
      </c>
      <c r="L5" s="36">
        <f>K5/K13</f>
        <v>4.195804195804196E-2</v>
      </c>
    </row>
    <row r="6" spans="1:16" ht="45">
      <c r="A6" s="29" t="s">
        <v>264</v>
      </c>
      <c r="B6" s="35">
        <f>'Input &amp; View Data'!L12</f>
        <v>72</v>
      </c>
      <c r="C6" s="35">
        <f>B6/B13</f>
        <v>0.14285714285714285</v>
      </c>
      <c r="D6" s="30" t="s">
        <v>267</v>
      </c>
      <c r="E6" s="35">
        <f>'Input &amp; View Data'!L15</f>
        <v>11</v>
      </c>
      <c r="F6" s="36">
        <f>E6/E13</f>
        <v>0.30555555555555558</v>
      </c>
      <c r="G6" s="29" t="s">
        <v>264</v>
      </c>
      <c r="H6" s="35">
        <f>'Input &amp; View Data'!N12</f>
        <v>13</v>
      </c>
      <c r="I6" s="35">
        <f>H6/H13</f>
        <v>0.23214285714285715</v>
      </c>
      <c r="J6" s="30" t="s">
        <v>267</v>
      </c>
      <c r="K6" s="35">
        <f>'Input &amp; View Data'!N15</f>
        <v>1</v>
      </c>
      <c r="L6" s="36">
        <f>K6/K13</f>
        <v>6.993006993006993E-3</v>
      </c>
    </row>
    <row r="7" spans="1:16" ht="30">
      <c r="A7" s="29" t="s">
        <v>265</v>
      </c>
      <c r="B7" s="35">
        <f>'Input &amp; View Data'!L13</f>
        <v>8</v>
      </c>
      <c r="C7" s="35">
        <f>B7/B13</f>
        <v>1.5873015873015872E-2</v>
      </c>
      <c r="D7" s="30" t="s">
        <v>271</v>
      </c>
      <c r="E7" s="35">
        <f>'Input &amp; View Data'!L19</f>
        <v>0</v>
      </c>
      <c r="F7" s="36">
        <f>E7/E13</f>
        <v>0</v>
      </c>
      <c r="G7" s="29" t="s">
        <v>265</v>
      </c>
      <c r="H7" s="35">
        <f>'Input &amp; View Data'!N13</f>
        <v>0</v>
      </c>
      <c r="I7" s="35">
        <f>H7/H13</f>
        <v>0</v>
      </c>
      <c r="J7" s="30" t="s">
        <v>271</v>
      </c>
      <c r="K7" s="35">
        <f>'Input &amp; View Data'!N19</f>
        <v>101</v>
      </c>
      <c r="L7" s="36">
        <f>K7/K13</f>
        <v>0.70629370629370625</v>
      </c>
    </row>
    <row r="8" spans="1:16" ht="45">
      <c r="A8" s="29" t="s">
        <v>266</v>
      </c>
      <c r="B8" s="35">
        <f>'Input &amp; View Data'!L14</f>
        <v>5</v>
      </c>
      <c r="C8" s="35">
        <f>B8/B13</f>
        <v>9.9206349206349201E-3</v>
      </c>
      <c r="D8" s="30" t="s">
        <v>272</v>
      </c>
      <c r="E8" s="35">
        <f>'Input &amp; View Data'!L20</f>
        <v>5</v>
      </c>
      <c r="F8" s="36">
        <f>E8/E13</f>
        <v>0.1388888888888889</v>
      </c>
      <c r="G8" s="29" t="s">
        <v>266</v>
      </c>
      <c r="H8" s="35">
        <f>'Input &amp; View Data'!N14</f>
        <v>0</v>
      </c>
      <c r="I8" s="35">
        <f>H8/H13</f>
        <v>0</v>
      </c>
      <c r="J8" s="30" t="s">
        <v>272</v>
      </c>
      <c r="K8" s="35">
        <f>'Input &amp; View Data'!N20</f>
        <v>22</v>
      </c>
      <c r="L8" s="36">
        <f>K8/K13</f>
        <v>0.15384615384615385</v>
      </c>
    </row>
    <row r="9" spans="1:16" ht="30">
      <c r="A9" s="29" t="s">
        <v>268</v>
      </c>
      <c r="B9" s="35">
        <f>'Input &amp; View Data'!L16</f>
        <v>337</v>
      </c>
      <c r="C9" s="35">
        <f>B9/B13</f>
        <v>0.66865079365079361</v>
      </c>
      <c r="D9" s="31" t="s">
        <v>273</v>
      </c>
      <c r="E9" s="35">
        <f>'Input &amp; View Data'!L21</f>
        <v>0</v>
      </c>
      <c r="F9" s="36">
        <f>E9/E13</f>
        <v>0</v>
      </c>
      <c r="G9" s="29" t="s">
        <v>268</v>
      </c>
      <c r="H9" s="35">
        <f>'Input &amp; View Data'!N16</f>
        <v>21</v>
      </c>
      <c r="I9" s="35">
        <f>H9/H13</f>
        <v>0.375</v>
      </c>
      <c r="J9" s="31" t="s">
        <v>273</v>
      </c>
      <c r="K9" s="35">
        <f>'Input &amp; View Data'!N21</f>
        <v>1</v>
      </c>
      <c r="L9" s="36">
        <f>K9/K13</f>
        <v>6.993006993006993E-3</v>
      </c>
    </row>
    <row r="10" spans="1:16" ht="45">
      <c r="A10" s="29" t="s">
        <v>269</v>
      </c>
      <c r="B10" s="35">
        <f>'Input &amp; View Data'!L17</f>
        <v>8</v>
      </c>
      <c r="C10" s="35">
        <f>B10/B13</f>
        <v>1.5873015873015872E-2</v>
      </c>
      <c r="D10" s="30" t="s">
        <v>274</v>
      </c>
      <c r="E10" s="35">
        <f>'Input &amp; View Data'!L22</f>
        <v>1</v>
      </c>
      <c r="F10" s="36">
        <f>E10/E13</f>
        <v>2.7777777777777776E-2</v>
      </c>
      <c r="G10" s="29" t="s">
        <v>269</v>
      </c>
      <c r="H10" s="35">
        <f>'Input &amp; View Data'!N17</f>
        <v>9</v>
      </c>
      <c r="I10" s="35">
        <f>H10/H13</f>
        <v>0.16071428571428573</v>
      </c>
      <c r="J10" s="30" t="s">
        <v>274</v>
      </c>
      <c r="K10" s="35">
        <f>'Input &amp; View Data'!N22</f>
        <v>1</v>
      </c>
      <c r="L10" s="36">
        <f>K10/K13</f>
        <v>6.993006993006993E-3</v>
      </c>
    </row>
    <row r="11" spans="1:16" ht="60">
      <c r="A11" s="32" t="s">
        <v>270</v>
      </c>
      <c r="B11" s="35">
        <f>'Input &amp; View Data'!L18</f>
        <v>28</v>
      </c>
      <c r="C11" s="35">
        <f>B11/B13</f>
        <v>5.5555555555555552E-2</v>
      </c>
      <c r="D11" s="30" t="s">
        <v>275</v>
      </c>
      <c r="E11" s="35">
        <f>'Input &amp; View Data'!L23</f>
        <v>0</v>
      </c>
      <c r="F11" s="36">
        <f>E11/E13</f>
        <v>0</v>
      </c>
      <c r="G11" s="32" t="s">
        <v>270</v>
      </c>
      <c r="H11" s="35">
        <f>'Input &amp; View Data'!N18</f>
        <v>6</v>
      </c>
      <c r="I11" s="35">
        <f>H11/H13</f>
        <v>0.10714285714285714</v>
      </c>
      <c r="J11" s="30" t="s">
        <v>275</v>
      </c>
      <c r="K11" s="35">
        <f>'Input &amp; View Data'!N23</f>
        <v>6</v>
      </c>
      <c r="L11" s="36">
        <f>K11/K13</f>
        <v>4.195804195804196E-2</v>
      </c>
    </row>
    <row r="12" spans="1:16" ht="15">
      <c r="A12" s="37"/>
      <c r="B12" s="35"/>
      <c r="C12" s="35"/>
      <c r="D12" s="30" t="s">
        <v>276</v>
      </c>
      <c r="E12" s="35">
        <f>'Input &amp; View Data'!L24</f>
        <v>0</v>
      </c>
      <c r="F12" s="36">
        <f>E12/E13</f>
        <v>0</v>
      </c>
      <c r="G12" s="37"/>
      <c r="H12" s="35"/>
      <c r="I12" s="35"/>
      <c r="J12" s="30" t="s">
        <v>276</v>
      </c>
      <c r="K12" s="35">
        <f>'Input &amp; View Data'!N24</f>
        <v>5</v>
      </c>
      <c r="L12" s="36">
        <f>K12/K13</f>
        <v>3.4965034965034968E-2</v>
      </c>
    </row>
    <row r="13" spans="1:16" ht="15.75" thickBot="1">
      <c r="A13" s="38" t="s">
        <v>251</v>
      </c>
      <c r="B13" s="39">
        <f>SUM(B5:B11)</f>
        <v>504</v>
      </c>
      <c r="C13" s="39"/>
      <c r="D13" s="39"/>
      <c r="E13" s="39">
        <f>SUM(E5:E12)</f>
        <v>36</v>
      </c>
      <c r="F13" s="40"/>
      <c r="G13" s="41"/>
      <c r="H13" s="39">
        <f>SUM(H5:H11)</f>
        <v>56</v>
      </c>
      <c r="I13" s="39"/>
      <c r="J13" s="39"/>
      <c r="K13" s="39">
        <f>SUM(K5:K12)</f>
        <v>143</v>
      </c>
      <c r="L13" s="40"/>
    </row>
    <row r="15" spans="1:16" ht="27.75">
      <c r="H15" s="34">
        <f>B13</f>
        <v>504</v>
      </c>
      <c r="I15" s="34">
        <f>E13</f>
        <v>36</v>
      </c>
      <c r="N15" s="109"/>
      <c r="O15" s="118" t="s">
        <v>309</v>
      </c>
      <c r="P15" s="118"/>
    </row>
    <row r="16" spans="1:16" ht="27.75">
      <c r="H16" s="34">
        <f>H13</f>
        <v>56</v>
      </c>
      <c r="I16" s="34">
        <f>K13</f>
        <v>143</v>
      </c>
      <c r="N16" s="117" t="s">
        <v>310</v>
      </c>
      <c r="O16" s="110" t="s">
        <v>204</v>
      </c>
      <c r="P16" s="110" t="s">
        <v>205</v>
      </c>
    </row>
    <row r="17" spans="14:25" ht="27">
      <c r="N17" s="111" t="s">
        <v>311</v>
      </c>
      <c r="O17" s="116"/>
      <c r="P17" s="116"/>
    </row>
    <row r="18" spans="14:25" ht="27">
      <c r="N18" s="119" t="s">
        <v>262</v>
      </c>
      <c r="O18" s="110">
        <v>46</v>
      </c>
      <c r="P18" s="110">
        <v>7</v>
      </c>
    </row>
    <row r="19" spans="14:25" ht="27">
      <c r="N19" s="112" t="s">
        <v>264</v>
      </c>
      <c r="O19" s="115">
        <v>72</v>
      </c>
      <c r="P19" s="110">
        <v>13</v>
      </c>
    </row>
    <row r="20" spans="14:25" ht="27">
      <c r="N20" s="112" t="s">
        <v>265</v>
      </c>
      <c r="O20" s="110">
        <v>8</v>
      </c>
      <c r="P20" s="115">
        <v>0</v>
      </c>
    </row>
    <row r="21" spans="14:25" ht="27">
      <c r="N21" s="112" t="s">
        <v>266</v>
      </c>
      <c r="O21" s="110">
        <v>5</v>
      </c>
      <c r="P21" s="110">
        <v>0</v>
      </c>
    </row>
    <row r="22" spans="14:25" ht="27">
      <c r="N22" s="112" t="s">
        <v>268</v>
      </c>
      <c r="O22" s="110">
        <v>337</v>
      </c>
      <c r="P22" s="110">
        <v>21</v>
      </c>
    </row>
    <row r="23" spans="14:25" ht="27">
      <c r="N23" s="112" t="s">
        <v>269</v>
      </c>
      <c r="O23" s="110">
        <v>8</v>
      </c>
      <c r="P23" s="110">
        <v>9</v>
      </c>
    </row>
    <row r="24" spans="14:25" ht="27.75">
      <c r="N24" s="113" t="s">
        <v>270</v>
      </c>
      <c r="O24" s="114">
        <v>28</v>
      </c>
      <c r="P24" s="114">
        <v>6</v>
      </c>
      <c r="W24" s="109"/>
      <c r="X24" s="118" t="s">
        <v>309</v>
      </c>
      <c r="Y24" s="118"/>
    </row>
    <row r="25" spans="14:25" ht="27.75">
      <c r="N25" s="114" t="s">
        <v>313</v>
      </c>
      <c r="O25" s="110"/>
      <c r="P25" s="110"/>
      <c r="W25" s="117" t="s">
        <v>310</v>
      </c>
      <c r="X25" s="110" t="s">
        <v>204</v>
      </c>
      <c r="Y25" s="110" t="s">
        <v>205</v>
      </c>
    </row>
    <row r="26" spans="14:25" ht="27">
      <c r="W26" s="111" t="s">
        <v>311</v>
      </c>
      <c r="X26" s="116"/>
      <c r="Y26" s="116"/>
    </row>
    <row r="27" spans="14:25" ht="45">
      <c r="N27" s="111" t="s">
        <v>312</v>
      </c>
      <c r="O27" s="116"/>
      <c r="P27" s="116"/>
      <c r="W27" s="119" t="s">
        <v>262</v>
      </c>
      <c r="X27" s="110">
        <v>46</v>
      </c>
      <c r="Y27" s="110">
        <v>7</v>
      </c>
    </row>
    <row r="28" spans="14:25" ht="60">
      <c r="N28" s="119" t="s">
        <v>263</v>
      </c>
      <c r="O28" s="110">
        <v>19</v>
      </c>
      <c r="P28" s="110">
        <v>6</v>
      </c>
      <c r="W28" s="112" t="s">
        <v>264</v>
      </c>
      <c r="X28" s="115">
        <v>72</v>
      </c>
      <c r="Y28" s="110">
        <v>13</v>
      </c>
    </row>
    <row r="29" spans="14:25" ht="45">
      <c r="N29" s="112" t="s">
        <v>267</v>
      </c>
      <c r="O29" s="115">
        <v>11</v>
      </c>
      <c r="P29" s="115">
        <v>1</v>
      </c>
      <c r="W29" s="112" t="s">
        <v>265</v>
      </c>
      <c r="X29" s="110">
        <v>8</v>
      </c>
      <c r="Y29" s="115">
        <v>0</v>
      </c>
    </row>
    <row r="30" spans="14:25" ht="60">
      <c r="N30" s="112" t="s">
        <v>271</v>
      </c>
      <c r="O30" s="110">
        <v>0</v>
      </c>
      <c r="P30" s="110">
        <v>101</v>
      </c>
      <c r="W30" s="112" t="s">
        <v>266</v>
      </c>
      <c r="X30" s="110">
        <v>5</v>
      </c>
      <c r="Y30" s="110">
        <v>0</v>
      </c>
    </row>
    <row r="31" spans="14:25" ht="27">
      <c r="N31" s="112" t="s">
        <v>272</v>
      </c>
      <c r="O31" s="110">
        <v>5</v>
      </c>
      <c r="P31" s="110">
        <v>22</v>
      </c>
      <c r="W31" s="112" t="s">
        <v>268</v>
      </c>
      <c r="X31" s="110">
        <v>337</v>
      </c>
      <c r="Y31" s="110">
        <v>21</v>
      </c>
    </row>
    <row r="32" spans="14:25" ht="27">
      <c r="N32" s="113" t="s">
        <v>273</v>
      </c>
      <c r="O32" s="110">
        <v>0</v>
      </c>
      <c r="P32" s="110">
        <v>1</v>
      </c>
      <c r="W32" s="111" t="s">
        <v>312</v>
      </c>
      <c r="X32" s="116"/>
      <c r="Y32" s="116"/>
    </row>
    <row r="33" spans="14:25" ht="27">
      <c r="N33" s="112" t="s">
        <v>274</v>
      </c>
      <c r="O33" s="110">
        <v>1</v>
      </c>
      <c r="P33" s="110">
        <v>1</v>
      </c>
      <c r="W33" s="119" t="s">
        <v>263</v>
      </c>
      <c r="X33" s="110">
        <v>19</v>
      </c>
      <c r="Y33" s="110">
        <v>6</v>
      </c>
    </row>
    <row r="34" spans="14:25" ht="27">
      <c r="N34" s="112" t="s">
        <v>275</v>
      </c>
      <c r="O34" s="110">
        <v>0</v>
      </c>
      <c r="P34" s="110">
        <v>6</v>
      </c>
      <c r="W34" s="112" t="s">
        <v>267</v>
      </c>
      <c r="X34" s="115">
        <v>11</v>
      </c>
      <c r="Y34" s="115">
        <v>1</v>
      </c>
    </row>
    <row r="35" spans="14:25" ht="27">
      <c r="N35" s="112" t="s">
        <v>276</v>
      </c>
      <c r="O35" s="110">
        <v>0</v>
      </c>
      <c r="P35" s="110">
        <v>5</v>
      </c>
      <c r="W35" s="112" t="s">
        <v>271</v>
      </c>
      <c r="X35" s="110">
        <v>0</v>
      </c>
      <c r="Y35" s="110">
        <v>101</v>
      </c>
    </row>
    <row r="36" spans="14:25" ht="30">
      <c r="N36" s="114" t="s">
        <v>314</v>
      </c>
      <c r="O36" s="110"/>
      <c r="P36" s="110"/>
      <c r="W36" s="112" t="s">
        <v>272</v>
      </c>
      <c r="X36" s="110">
        <v>5</v>
      </c>
      <c r="Y36" s="110">
        <v>22</v>
      </c>
    </row>
  </sheetData>
  <mergeCells count="6">
    <mergeCell ref="X24:Y24"/>
    <mergeCell ref="A3:F3"/>
    <mergeCell ref="G3:L3"/>
    <mergeCell ref="A1:L1"/>
    <mergeCell ref="A2:L2"/>
    <mergeCell ref="O15:P1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8"/>
  <sheetViews>
    <sheetView topLeftCell="A14" zoomScale="90" zoomScaleNormal="90" workbookViewId="0">
      <selection activeCell="H21" sqref="H21"/>
    </sheetView>
  </sheetViews>
  <sheetFormatPr defaultRowHeight="14.25"/>
  <cols>
    <col min="1" max="1" width="15.5703125" style="34" customWidth="1"/>
    <col min="2" max="3" width="11.42578125" style="34" customWidth="1"/>
    <col min="4" max="4" width="14.5703125" style="34" customWidth="1"/>
    <col min="5" max="5" width="13.7109375" style="34" customWidth="1"/>
    <col min="6" max="6" width="13" style="34" customWidth="1"/>
    <col min="7" max="7" width="10.28515625" style="34" customWidth="1"/>
    <col min="8" max="8" width="12.85546875" style="34" customWidth="1"/>
    <col min="9" max="9" width="13.42578125" style="34" customWidth="1"/>
    <col min="10" max="10" width="15.5703125" style="34" customWidth="1"/>
    <col min="11" max="11" width="12.85546875" style="34" customWidth="1"/>
    <col min="12" max="12" width="15.85546875" style="34" customWidth="1"/>
    <col min="13" max="16384" width="9.140625" style="34"/>
  </cols>
  <sheetData>
    <row r="1" spans="1:12" ht="27.75" thickBot="1">
      <c r="A1" s="101" t="s">
        <v>261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</row>
    <row r="2" spans="1:12" ht="15" thickBot="1">
      <c r="A2" s="104" t="s">
        <v>260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6"/>
    </row>
    <row r="3" spans="1:12" ht="15" thickBot="1">
      <c r="A3" s="95" t="s">
        <v>204</v>
      </c>
      <c r="B3" s="96"/>
      <c r="C3" s="96"/>
      <c r="D3" s="96"/>
      <c r="E3" s="96"/>
      <c r="F3" s="97"/>
      <c r="G3" s="98" t="s">
        <v>205</v>
      </c>
      <c r="H3" s="99"/>
      <c r="I3" s="99"/>
      <c r="J3" s="99"/>
      <c r="K3" s="99"/>
      <c r="L3" s="100"/>
    </row>
    <row r="4" spans="1:12" ht="57">
      <c r="A4" s="66" t="s">
        <v>255</v>
      </c>
      <c r="B4" s="65" t="s">
        <v>252</v>
      </c>
      <c r="C4" s="67" t="s">
        <v>253</v>
      </c>
      <c r="D4" s="67" t="s">
        <v>254</v>
      </c>
      <c r="E4" s="64" t="s">
        <v>256</v>
      </c>
      <c r="F4" s="68" t="s">
        <v>257</v>
      </c>
      <c r="G4" s="66" t="s">
        <v>255</v>
      </c>
      <c r="H4" s="65" t="s">
        <v>258</v>
      </c>
      <c r="I4" s="67" t="s">
        <v>297</v>
      </c>
      <c r="J4" s="67" t="s">
        <v>254</v>
      </c>
      <c r="K4" s="64" t="s">
        <v>295</v>
      </c>
      <c r="L4" s="69" t="s">
        <v>296</v>
      </c>
    </row>
    <row r="5" spans="1:12" ht="71.25">
      <c r="A5" s="42" t="s">
        <v>215</v>
      </c>
      <c r="B5" s="35">
        <f>'Input &amp; View Data'!L10</f>
        <v>46</v>
      </c>
      <c r="C5" s="35">
        <f>B5/B15</f>
        <v>8.6142322097378279E-2</v>
      </c>
      <c r="D5" s="43" t="s">
        <v>224</v>
      </c>
      <c r="E5" s="35">
        <f>'Input &amp; View Data'!L20</f>
        <v>5</v>
      </c>
      <c r="F5" s="36">
        <f>E5/E15</f>
        <v>0.83333333333333337</v>
      </c>
      <c r="G5" s="42" t="s">
        <v>215</v>
      </c>
      <c r="H5" s="35">
        <f>'Input &amp; View Data'!N10</f>
        <v>7</v>
      </c>
      <c r="I5" s="35">
        <f>H5/H15</f>
        <v>4.2682926829268296E-2</v>
      </c>
      <c r="J5" s="43" t="s">
        <v>224</v>
      </c>
      <c r="K5" s="35">
        <f>'Input &amp; View Data'!N20</f>
        <v>22</v>
      </c>
      <c r="L5" s="36">
        <f>K5/K15</f>
        <v>0.62857142857142856</v>
      </c>
    </row>
    <row r="6" spans="1:12" ht="71.25">
      <c r="A6" s="42" t="s">
        <v>216</v>
      </c>
      <c r="B6" s="35">
        <f>'Input &amp; View Data'!L11</f>
        <v>19</v>
      </c>
      <c r="C6" s="35">
        <f>B6/B15</f>
        <v>3.5580524344569285E-2</v>
      </c>
      <c r="D6" s="43" t="s">
        <v>250</v>
      </c>
      <c r="E6" s="35">
        <f>'Input &amp; View Data'!L21</f>
        <v>0</v>
      </c>
      <c r="F6" s="36">
        <f>E6/E15</f>
        <v>0</v>
      </c>
      <c r="G6" s="42" t="s">
        <v>216</v>
      </c>
      <c r="H6" s="35">
        <f>'Input &amp; View Data'!N11</f>
        <v>6</v>
      </c>
      <c r="I6" s="35">
        <f>H6/H15</f>
        <v>3.6585365853658534E-2</v>
      </c>
      <c r="J6" s="43" t="s">
        <v>250</v>
      </c>
      <c r="K6" s="35">
        <f>'Input &amp; View Data'!N21</f>
        <v>1</v>
      </c>
      <c r="L6" s="36">
        <f>K6/K15</f>
        <v>2.8571428571428571E-2</v>
      </c>
    </row>
    <row r="7" spans="1:12" ht="71.25">
      <c r="A7" s="42" t="s">
        <v>217</v>
      </c>
      <c r="B7" s="35">
        <f>'Input &amp; View Data'!L12</f>
        <v>72</v>
      </c>
      <c r="C7" s="35">
        <f>B7/B15</f>
        <v>0.1348314606741573</v>
      </c>
      <c r="D7" s="43" t="s">
        <v>225</v>
      </c>
      <c r="E7" s="35">
        <f>'Input &amp; View Data'!L22</f>
        <v>1</v>
      </c>
      <c r="F7" s="36">
        <f>E7/E15</f>
        <v>0.16666666666666666</v>
      </c>
      <c r="G7" s="42" t="s">
        <v>217</v>
      </c>
      <c r="H7" s="35">
        <f>'Input &amp; View Data'!N12</f>
        <v>13</v>
      </c>
      <c r="I7" s="35">
        <f>H7/H15</f>
        <v>7.926829268292683E-2</v>
      </c>
      <c r="J7" s="43" t="s">
        <v>225</v>
      </c>
      <c r="K7" s="35">
        <f>'Input &amp; View Data'!N22</f>
        <v>1</v>
      </c>
      <c r="L7" s="36">
        <f>K7/K15</f>
        <v>2.8571428571428571E-2</v>
      </c>
    </row>
    <row r="8" spans="1:12" ht="71.25">
      <c r="A8" s="42" t="s">
        <v>218</v>
      </c>
      <c r="B8" s="35">
        <f>'Input &amp; View Data'!L13</f>
        <v>8</v>
      </c>
      <c r="C8" s="35">
        <f>B8/B15</f>
        <v>1.4981273408239701E-2</v>
      </c>
      <c r="D8" s="43" t="s">
        <v>226</v>
      </c>
      <c r="E8" s="35">
        <f>'Input &amp; View Data'!L23</f>
        <v>0</v>
      </c>
      <c r="F8" s="36">
        <f>E8/E15</f>
        <v>0</v>
      </c>
      <c r="G8" s="42" t="s">
        <v>218</v>
      </c>
      <c r="H8" s="35">
        <f>'Input &amp; View Data'!N13</f>
        <v>0</v>
      </c>
      <c r="I8" s="35">
        <f>H8/H15</f>
        <v>0</v>
      </c>
      <c r="J8" s="43" t="s">
        <v>226</v>
      </c>
      <c r="K8" s="35">
        <f>'Input &amp; View Data'!N23</f>
        <v>6</v>
      </c>
      <c r="L8" s="36">
        <f>K8/K15</f>
        <v>0.17142857142857143</v>
      </c>
    </row>
    <row r="9" spans="1:12" ht="99.75">
      <c r="A9" s="42" t="s">
        <v>219</v>
      </c>
      <c r="B9" s="35">
        <f>'Input &amp; View Data'!L14</f>
        <v>5</v>
      </c>
      <c r="C9" s="35">
        <f>B9/B15</f>
        <v>9.3632958801498131E-3</v>
      </c>
      <c r="D9" s="44" t="s">
        <v>227</v>
      </c>
      <c r="E9" s="35">
        <f>'Input &amp; View Data'!L24</f>
        <v>0</v>
      </c>
      <c r="F9" s="36">
        <f>E9/E15</f>
        <v>0</v>
      </c>
      <c r="G9" s="42" t="s">
        <v>219</v>
      </c>
      <c r="H9" s="35">
        <f>'Input &amp; View Data'!N14</f>
        <v>0</v>
      </c>
      <c r="I9" s="35">
        <f>H9/H15</f>
        <v>0</v>
      </c>
      <c r="J9" s="44" t="s">
        <v>227</v>
      </c>
      <c r="K9" s="35">
        <f>'Input &amp; View Data'!N24</f>
        <v>5</v>
      </c>
      <c r="L9" s="36">
        <f>K9/K15</f>
        <v>0.14285714285714285</v>
      </c>
    </row>
    <row r="10" spans="1:12" ht="42.75">
      <c r="A10" s="42" t="s">
        <v>220</v>
      </c>
      <c r="B10" s="35">
        <f>'Input &amp; View Data'!L15</f>
        <v>11</v>
      </c>
      <c r="C10" s="35">
        <f>B10/B15</f>
        <v>2.0599250936329586E-2</v>
      </c>
      <c r="D10" s="35"/>
      <c r="E10" s="35"/>
      <c r="F10" s="36"/>
      <c r="G10" s="42" t="s">
        <v>220</v>
      </c>
      <c r="H10" s="35">
        <f>'Input &amp; View Data'!N15</f>
        <v>1</v>
      </c>
      <c r="I10" s="35">
        <f>H10/H15</f>
        <v>6.0975609756097563E-3</v>
      </c>
      <c r="J10" s="35"/>
      <c r="K10" s="35"/>
      <c r="L10" s="36"/>
    </row>
    <row r="11" spans="1:12" ht="57">
      <c r="A11" s="42" t="s">
        <v>221</v>
      </c>
      <c r="B11" s="35">
        <f>'Input &amp; View Data'!L16</f>
        <v>337</v>
      </c>
      <c r="C11" s="35">
        <f>B11/B15</f>
        <v>0.63108614232209737</v>
      </c>
      <c r="D11" s="35"/>
      <c r="E11" s="35"/>
      <c r="F11" s="36"/>
      <c r="G11" s="42" t="s">
        <v>221</v>
      </c>
      <c r="H11" s="35">
        <f>'Input &amp; View Data'!N16</f>
        <v>21</v>
      </c>
      <c r="I11" s="35">
        <f>H11/H15</f>
        <v>0.12804878048780488</v>
      </c>
      <c r="J11" s="35"/>
      <c r="K11" s="35"/>
      <c r="L11" s="36"/>
    </row>
    <row r="12" spans="1:12" ht="114">
      <c r="A12" s="45" t="s">
        <v>222</v>
      </c>
      <c r="B12" s="35">
        <f>'Input &amp; View Data'!L17</f>
        <v>8</v>
      </c>
      <c r="C12" s="35">
        <f>B12/B15</f>
        <v>1.4981273408239701E-2</v>
      </c>
      <c r="D12" s="35"/>
      <c r="E12" s="35"/>
      <c r="F12" s="36"/>
      <c r="G12" s="45" t="s">
        <v>222</v>
      </c>
      <c r="H12" s="35">
        <f>'Input &amp; View Data'!N17</f>
        <v>9</v>
      </c>
      <c r="I12" s="35">
        <f>H12/H15</f>
        <v>5.4878048780487805E-2</v>
      </c>
      <c r="J12" s="35"/>
      <c r="K12" s="35"/>
      <c r="L12" s="36"/>
    </row>
    <row r="13" spans="1:12" ht="171">
      <c r="A13" s="45" t="s">
        <v>249</v>
      </c>
      <c r="B13" s="35">
        <f>'Input &amp; View Data'!L18</f>
        <v>28</v>
      </c>
      <c r="C13" s="35">
        <f>B13/B15</f>
        <v>5.2434456928838954E-2</v>
      </c>
      <c r="D13" s="35"/>
      <c r="E13" s="35"/>
      <c r="F13" s="36"/>
      <c r="G13" s="45" t="s">
        <v>249</v>
      </c>
      <c r="H13" s="35">
        <f>'Input &amp; View Data'!N18</f>
        <v>6</v>
      </c>
      <c r="I13" s="35">
        <f>H13/H15</f>
        <v>3.6585365853658534E-2</v>
      </c>
      <c r="J13" s="35"/>
      <c r="K13" s="35"/>
      <c r="L13" s="36"/>
    </row>
    <row r="14" spans="1:12" ht="71.25">
      <c r="A14" s="45" t="s">
        <v>223</v>
      </c>
      <c r="B14" s="35">
        <f>'Input &amp; View Data'!L19</f>
        <v>0</v>
      </c>
      <c r="C14" s="35">
        <f>B14/B15</f>
        <v>0</v>
      </c>
      <c r="D14" s="35"/>
      <c r="E14" s="35"/>
      <c r="F14" s="36"/>
      <c r="G14" s="45" t="s">
        <v>223</v>
      </c>
      <c r="H14" s="35">
        <f>'Input &amp; View Data'!N19</f>
        <v>101</v>
      </c>
      <c r="I14" s="35">
        <f>H14/H15</f>
        <v>0.61585365853658536</v>
      </c>
      <c r="J14" s="35"/>
      <c r="K14" s="35"/>
      <c r="L14" s="36"/>
    </row>
    <row r="15" spans="1:12" ht="15" thickBot="1">
      <c r="A15" s="46" t="s">
        <v>231</v>
      </c>
      <c r="B15" s="39">
        <f>SUM(B5:B14)</f>
        <v>534</v>
      </c>
      <c r="C15" s="39"/>
      <c r="D15" s="39"/>
      <c r="E15" s="39">
        <f>SUM(E5:E9)</f>
        <v>6</v>
      </c>
      <c r="F15" s="40"/>
      <c r="G15" s="41" t="s">
        <v>231</v>
      </c>
      <c r="H15" s="39">
        <f>SUM(H5:H14)</f>
        <v>164</v>
      </c>
      <c r="I15" s="39"/>
      <c r="J15" s="39"/>
      <c r="K15" s="39">
        <f>SUM(K5:K14)</f>
        <v>35</v>
      </c>
      <c r="L15" s="40"/>
    </row>
    <row r="17" spans="9:10">
      <c r="I17" s="34">
        <f>B15</f>
        <v>534</v>
      </c>
      <c r="J17" s="34">
        <f>E15</f>
        <v>6</v>
      </c>
    </row>
    <row r="18" spans="9:10">
      <c r="I18" s="34">
        <f>H15</f>
        <v>164</v>
      </c>
      <c r="J18" s="34">
        <f>K15</f>
        <v>35</v>
      </c>
    </row>
  </sheetData>
  <mergeCells count="4">
    <mergeCell ref="A3:F3"/>
    <mergeCell ref="G3:L3"/>
    <mergeCell ref="A1:L1"/>
    <mergeCell ref="A2:L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4"/>
  <sheetViews>
    <sheetView topLeftCell="A15" zoomScale="90" zoomScaleNormal="90" workbookViewId="0">
      <selection activeCell="M28" sqref="M28"/>
    </sheetView>
  </sheetViews>
  <sheetFormatPr defaultRowHeight="14.25"/>
  <cols>
    <col min="1" max="1" width="13.28515625" style="34" customWidth="1"/>
    <col min="2" max="3" width="9.140625" style="34"/>
    <col min="4" max="4" width="16.85546875" style="34" customWidth="1"/>
    <col min="5" max="6" width="9.140625" style="34"/>
    <col min="7" max="7" width="13.7109375" style="34" customWidth="1"/>
    <col min="8" max="9" width="9.140625" style="34"/>
    <col min="10" max="10" width="14.7109375" style="34" customWidth="1"/>
    <col min="11" max="16384" width="9.140625" style="34"/>
  </cols>
  <sheetData>
    <row r="1" spans="1:14" s="78" customFormat="1" ht="20.25">
      <c r="A1" s="107" t="s">
        <v>308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3" spans="1:14">
      <c r="A3" s="34" t="s">
        <v>259</v>
      </c>
      <c r="D3" s="34" t="s">
        <v>298</v>
      </c>
      <c r="G3" s="34" t="s">
        <v>299</v>
      </c>
      <c r="J3" s="34" t="s">
        <v>300</v>
      </c>
    </row>
    <row r="4" spans="1:14" s="77" customFormat="1" ht="42.75">
      <c r="A4" s="77" t="s">
        <v>301</v>
      </c>
      <c r="B4" s="77" t="s">
        <v>305</v>
      </c>
      <c r="C4" s="77" t="s">
        <v>306</v>
      </c>
      <c r="D4" s="77" t="s">
        <v>302</v>
      </c>
      <c r="E4" s="77" t="s">
        <v>305</v>
      </c>
      <c r="F4" s="77" t="s">
        <v>306</v>
      </c>
      <c r="G4" s="77" t="s">
        <v>303</v>
      </c>
      <c r="H4" s="77" t="s">
        <v>305</v>
      </c>
      <c r="I4" s="77" t="s">
        <v>306</v>
      </c>
      <c r="J4" s="77" t="s">
        <v>304</v>
      </c>
      <c r="K4" s="77" t="s">
        <v>305</v>
      </c>
      <c r="L4" s="77" t="s">
        <v>306</v>
      </c>
    </row>
    <row r="5" spans="1:14" ht="60">
      <c r="A5" s="33" t="s">
        <v>274</v>
      </c>
      <c r="B5" s="34">
        <f>'Input &amp; View Data'!L22</f>
        <v>1</v>
      </c>
      <c r="C5" s="34">
        <f>'Input &amp; View Data'!N22</f>
        <v>1</v>
      </c>
      <c r="D5" s="3" t="s">
        <v>262</v>
      </c>
      <c r="E5" s="34">
        <f>'Input &amp; View Data'!L10</f>
        <v>46</v>
      </c>
      <c r="F5" s="34">
        <f>'Input &amp; View Data'!N10</f>
        <v>7</v>
      </c>
      <c r="G5" s="33" t="s">
        <v>272</v>
      </c>
      <c r="H5" s="34">
        <f>'Input &amp; View Data'!L20</f>
        <v>5</v>
      </c>
      <c r="I5" s="34">
        <f>'Input &amp; View Data'!N20</f>
        <v>22</v>
      </c>
      <c r="J5" s="33" t="s">
        <v>273</v>
      </c>
      <c r="K5" s="34">
        <f>'Input &amp; View Data'!L21</f>
        <v>0</v>
      </c>
      <c r="L5" s="34">
        <f>'Input &amp; View Data'!N21</f>
        <v>1</v>
      </c>
    </row>
    <row r="6" spans="1:14" ht="30">
      <c r="A6" s="33" t="s">
        <v>275</v>
      </c>
      <c r="B6" s="34">
        <f>'Input &amp; View Data'!L23</f>
        <v>0</v>
      </c>
      <c r="C6" s="34">
        <f>'Input &amp; View Data'!N23</f>
        <v>6</v>
      </c>
      <c r="D6" s="3" t="s">
        <v>263</v>
      </c>
      <c r="E6" s="34">
        <f>'Input &amp; View Data'!L11</f>
        <v>19</v>
      </c>
      <c r="F6" s="34">
        <f>'Input &amp; View Data'!N11</f>
        <v>6</v>
      </c>
      <c r="J6" s="3" t="s">
        <v>276</v>
      </c>
      <c r="K6" s="34">
        <f>'Input &amp; View Data'!L24</f>
        <v>0</v>
      </c>
      <c r="L6" s="34">
        <f>'Input &amp; View Data'!N24</f>
        <v>5</v>
      </c>
    </row>
    <row r="7" spans="1:14" ht="30">
      <c r="D7" s="3" t="s">
        <v>264</v>
      </c>
      <c r="E7" s="34">
        <f>'Input &amp; View Data'!L12</f>
        <v>72</v>
      </c>
      <c r="F7" s="34">
        <f>'Input &amp; View Data'!N12</f>
        <v>13</v>
      </c>
    </row>
    <row r="8" spans="1:14" ht="30">
      <c r="D8" s="3" t="s">
        <v>265</v>
      </c>
      <c r="E8" s="34">
        <f>'Input &amp; View Data'!L13</f>
        <v>8</v>
      </c>
      <c r="F8" s="34">
        <f>'Input &amp; View Data'!N13</f>
        <v>0</v>
      </c>
    </row>
    <row r="9" spans="1:14" ht="30">
      <c r="D9" s="3" t="s">
        <v>266</v>
      </c>
      <c r="E9" s="34">
        <f>'Input &amp; View Data'!L14</f>
        <v>5</v>
      </c>
      <c r="F9" s="34">
        <f>'Input &amp; View Data'!N14</f>
        <v>0</v>
      </c>
    </row>
    <row r="10" spans="1:14" ht="15">
      <c r="D10" s="3" t="s">
        <v>267</v>
      </c>
      <c r="E10" s="34">
        <f>'Input &amp; View Data'!L15</f>
        <v>11</v>
      </c>
      <c r="F10" s="34">
        <f>'Input &amp; View Data'!N15</f>
        <v>1</v>
      </c>
    </row>
    <row r="11" spans="1:14" ht="30">
      <c r="D11" s="3" t="s">
        <v>268</v>
      </c>
      <c r="E11" s="34">
        <f>'Input &amp; View Data'!L16</f>
        <v>337</v>
      </c>
      <c r="F11" s="34">
        <f>'Input &amp; View Data'!N16</f>
        <v>21</v>
      </c>
    </row>
    <row r="12" spans="1:14" ht="45">
      <c r="D12" s="33" t="s">
        <v>269</v>
      </c>
      <c r="E12" s="34">
        <f>'Input &amp; View Data'!L17</f>
        <v>8</v>
      </c>
      <c r="F12" s="34">
        <f>'Input &amp; View Data'!N17</f>
        <v>9</v>
      </c>
    </row>
    <row r="13" spans="1:14" ht="45">
      <c r="D13" s="33" t="s">
        <v>270</v>
      </c>
      <c r="E13" s="34">
        <f>'Input &amp; View Data'!L18</f>
        <v>28</v>
      </c>
      <c r="F13" s="34">
        <f>'Input &amp; View Data'!N18</f>
        <v>6</v>
      </c>
    </row>
    <row r="14" spans="1:14" ht="15">
      <c r="D14" s="33" t="s">
        <v>271</v>
      </c>
      <c r="E14" s="34">
        <f>'Input &amp; View Data'!L19</f>
        <v>0</v>
      </c>
      <c r="F14" s="34">
        <f>'Input &amp; View Data'!N19</f>
        <v>101</v>
      </c>
    </row>
    <row r="15" spans="1:14" ht="15">
      <c r="A15" s="79" t="s">
        <v>251</v>
      </c>
      <c r="B15" s="79">
        <f>SUM(B5:B6)</f>
        <v>1</v>
      </c>
      <c r="C15" s="79">
        <f>SUM(C5:C6)</f>
        <v>7</v>
      </c>
      <c r="D15" s="79"/>
      <c r="E15" s="79">
        <f>SUM(E5:E14)</f>
        <v>534</v>
      </c>
      <c r="F15" s="79">
        <f>SUM(F5:F14)</f>
        <v>164</v>
      </c>
      <c r="G15" s="79"/>
      <c r="H15" s="79">
        <f>SUM(H5)</f>
        <v>5</v>
      </c>
      <c r="I15" s="79">
        <f>SUM(I5)</f>
        <v>22</v>
      </c>
      <c r="J15" s="79"/>
      <c r="K15" s="79">
        <f>SUM(K5:K6)</f>
        <v>0</v>
      </c>
      <c r="L15" s="79">
        <f>SUM(L5:L6)</f>
        <v>6</v>
      </c>
    </row>
    <row r="16" spans="1:14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</row>
    <row r="17" spans="1:12" ht="1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</row>
    <row r="18" spans="1:12">
      <c r="B18" s="108"/>
      <c r="C18" s="108"/>
      <c r="E18" s="108"/>
      <c r="F18" s="108"/>
      <c r="H18" s="108"/>
      <c r="I18" s="108"/>
      <c r="K18" s="108"/>
      <c r="L18" s="108"/>
    </row>
    <row r="19" spans="1:12" ht="15">
      <c r="B19" s="79"/>
      <c r="C19" s="79"/>
      <c r="E19" s="79"/>
      <c r="F19" s="79"/>
      <c r="H19" s="79"/>
      <c r="I19" s="79"/>
      <c r="K19" s="79"/>
      <c r="L19" s="79"/>
    </row>
    <row r="21" spans="1:12">
      <c r="B21" s="34">
        <f>B15</f>
        <v>1</v>
      </c>
      <c r="C21" s="34">
        <f>C15</f>
        <v>7</v>
      </c>
    </row>
    <row r="22" spans="1:12" ht="15">
      <c r="B22" s="79">
        <f>E15</f>
        <v>534</v>
      </c>
      <c r="C22" s="79">
        <f>F15</f>
        <v>164</v>
      </c>
    </row>
    <row r="23" spans="1:12" ht="15">
      <c r="B23" s="79">
        <f>H15</f>
        <v>5</v>
      </c>
      <c r="C23" s="79">
        <f>I15</f>
        <v>22</v>
      </c>
    </row>
    <row r="24" spans="1:12" ht="15">
      <c r="B24" s="79">
        <f>K15</f>
        <v>0</v>
      </c>
      <c r="C24" s="79">
        <f>L15</f>
        <v>6</v>
      </c>
    </row>
  </sheetData>
  <mergeCells count="5">
    <mergeCell ref="A1:N1"/>
    <mergeCell ref="B18:C18"/>
    <mergeCell ref="E18:F18"/>
    <mergeCell ref="H18:I18"/>
    <mergeCell ref="K18:L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Input &amp; View Data</vt:lpstr>
      <vt:lpstr>All Inverts-across schools</vt:lpstr>
      <vt:lpstr>All Inverts-separated by school</vt:lpstr>
      <vt:lpstr>Wings-No Wings</vt:lpstr>
      <vt:lpstr>Insects vs Other Inverts</vt:lpstr>
      <vt:lpstr># of Legs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Nieman</dc:creator>
  <cp:lastModifiedBy>Alycia Lackey</cp:lastModifiedBy>
  <dcterms:created xsi:type="dcterms:W3CDTF">2012-02-20T01:00:37Z</dcterms:created>
  <dcterms:modified xsi:type="dcterms:W3CDTF">2012-03-02T21:02:59Z</dcterms:modified>
</cp:coreProperties>
</file>