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6975" activeTab="1"/>
  </bookViews>
  <sheets>
    <sheet name="Shannon-Weaver Diversity Index!" sheetId="13" r:id="rId1"/>
    <sheet name="Habitat 1" sheetId="8" r:id="rId2"/>
    <sheet name="Habitat 2" sheetId="9" r:id="rId3"/>
    <sheet name="Habitat 3" sheetId="10" r:id="rId4"/>
    <sheet name="Habitat 4" sheetId="11" r:id="rId5"/>
    <sheet name="Habitat 5" sheetId="12" r:id="rId6"/>
  </sheets>
  <calcPr calcId="145621"/>
</workbook>
</file>

<file path=xl/calcChain.xml><?xml version="1.0" encoding="utf-8"?>
<calcChain xmlns="http://schemas.openxmlformats.org/spreadsheetml/2006/main">
  <c r="N18" i="12" l="1"/>
  <c r="B18" i="12"/>
  <c r="N17" i="12"/>
  <c r="B17" i="12"/>
  <c r="N16" i="12"/>
  <c r="B16" i="12" s="1"/>
  <c r="N15" i="12"/>
  <c r="B15" i="12"/>
  <c r="N14" i="12"/>
  <c r="B14" i="12"/>
  <c r="N13" i="12"/>
  <c r="B13" i="12"/>
  <c r="N12" i="12"/>
  <c r="B12" i="12" s="1"/>
  <c r="N11" i="12"/>
  <c r="B11" i="12"/>
  <c r="N10" i="12"/>
  <c r="B10" i="12"/>
  <c r="N9" i="12"/>
  <c r="B9" i="12"/>
  <c r="N8" i="12"/>
  <c r="B8" i="12" s="1"/>
  <c r="N7" i="12"/>
  <c r="B7" i="12"/>
  <c r="N6" i="12"/>
  <c r="B6" i="12"/>
  <c r="N5" i="12"/>
  <c r="B5" i="12" s="1"/>
  <c r="N18" i="11"/>
  <c r="B18" i="11"/>
  <c r="N17" i="11"/>
  <c r="B17" i="11"/>
  <c r="N16" i="11"/>
  <c r="B16" i="11"/>
  <c r="N15" i="11"/>
  <c r="B15" i="11"/>
  <c r="N14" i="11"/>
  <c r="B14" i="11"/>
  <c r="N13" i="11"/>
  <c r="B13" i="11"/>
  <c r="N12" i="11"/>
  <c r="B12" i="11" s="1"/>
  <c r="N11" i="11"/>
  <c r="B11" i="11" s="1"/>
  <c r="N10" i="11"/>
  <c r="B10" i="11" s="1"/>
  <c r="N9" i="11"/>
  <c r="B9" i="11" s="1"/>
  <c r="N8" i="11"/>
  <c r="B8" i="11" s="1"/>
  <c r="N7" i="11"/>
  <c r="B7" i="11" s="1"/>
  <c r="N6" i="11"/>
  <c r="B6" i="11" s="1"/>
  <c r="N5" i="11"/>
  <c r="B5" i="11"/>
  <c r="N18" i="10"/>
  <c r="B18" i="10" s="1"/>
  <c r="N17" i="10"/>
  <c r="B17" i="10"/>
  <c r="N16" i="10"/>
  <c r="B16" i="10"/>
  <c r="N15" i="10"/>
  <c r="B15" i="10"/>
  <c r="N14" i="10"/>
  <c r="B14" i="10"/>
  <c r="N13" i="10"/>
  <c r="B13" i="10"/>
  <c r="N12" i="10"/>
  <c r="B12" i="10" s="1"/>
  <c r="N11" i="10"/>
  <c r="B11" i="10"/>
  <c r="N10" i="10"/>
  <c r="B10" i="10" s="1"/>
  <c r="N9" i="10"/>
  <c r="B9" i="10"/>
  <c r="N8" i="10"/>
  <c r="B8" i="10"/>
  <c r="N7" i="10"/>
  <c r="B7" i="10" s="1"/>
  <c r="N6" i="10"/>
  <c r="B6" i="10" s="1"/>
  <c r="N5" i="10"/>
  <c r="B5" i="10"/>
  <c r="N18" i="9"/>
  <c r="B18" i="9"/>
  <c r="N17" i="9"/>
  <c r="B17" i="9"/>
  <c r="N16" i="9"/>
  <c r="B16" i="9"/>
  <c r="N15" i="9"/>
  <c r="B15" i="9"/>
  <c r="N14" i="9"/>
  <c r="B14" i="9" s="1"/>
  <c r="N13" i="9"/>
  <c r="B13" i="9"/>
  <c r="N12" i="9"/>
  <c r="B12" i="9" s="1"/>
  <c r="N11" i="9"/>
  <c r="B11" i="9" s="1"/>
  <c r="N10" i="9"/>
  <c r="B10" i="9" s="1"/>
  <c r="N9" i="9"/>
  <c r="B9" i="9" s="1"/>
  <c r="N8" i="9"/>
  <c r="B8" i="9" s="1"/>
  <c r="N7" i="9"/>
  <c r="B7" i="9" s="1"/>
  <c r="N6" i="9"/>
  <c r="B6" i="9" s="1"/>
  <c r="N5" i="9"/>
  <c r="B5" i="9" s="1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5" i="8"/>
  <c r="B19" i="8" s="1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5" i="8"/>
  <c r="B19" i="11" l="1"/>
  <c r="C8" i="11" s="1"/>
  <c r="D8" i="11" s="1"/>
  <c r="E8" i="11" s="1"/>
  <c r="B19" i="12"/>
  <c r="C16" i="12"/>
  <c r="B19" i="10"/>
  <c r="C7" i="10" s="1"/>
  <c r="B19" i="9"/>
  <c r="C13" i="9" s="1"/>
  <c r="C17" i="8"/>
  <c r="C12" i="8"/>
  <c r="D12" i="8" s="1"/>
  <c r="E12" i="8" s="1"/>
  <c r="C11" i="8"/>
  <c r="D11" i="8" s="1"/>
  <c r="E11" i="8" s="1"/>
  <c r="C16" i="8"/>
  <c r="C8" i="8"/>
  <c r="D8" i="8" s="1"/>
  <c r="E8" i="8" s="1"/>
  <c r="C15" i="8"/>
  <c r="D15" i="8" s="1"/>
  <c r="E15" i="8" s="1"/>
  <c r="C7" i="8"/>
  <c r="D17" i="8"/>
  <c r="E17" i="8" s="1"/>
  <c r="C6" i="8"/>
  <c r="D7" i="8"/>
  <c r="E7" i="8" s="1"/>
  <c r="C10" i="8"/>
  <c r="C14" i="8"/>
  <c r="C18" i="8"/>
  <c r="C5" i="8"/>
  <c r="C9" i="8"/>
  <c r="C13" i="8"/>
  <c r="C11" i="11" l="1"/>
  <c r="C7" i="11"/>
  <c r="D7" i="11" s="1"/>
  <c r="E7" i="11" s="1"/>
  <c r="C6" i="11"/>
  <c r="D6" i="11" s="1"/>
  <c r="E6" i="11" s="1"/>
  <c r="C13" i="11"/>
  <c r="D13" i="11" s="1"/>
  <c r="E13" i="11" s="1"/>
  <c r="C18" i="11"/>
  <c r="D18" i="11" s="1"/>
  <c r="E18" i="11" s="1"/>
  <c r="C17" i="11"/>
  <c r="C14" i="11"/>
  <c r="D14" i="11" s="1"/>
  <c r="E14" i="11" s="1"/>
  <c r="C15" i="11"/>
  <c r="D15" i="11" s="1"/>
  <c r="E15" i="11" s="1"/>
  <c r="C12" i="11"/>
  <c r="D12" i="11" s="1"/>
  <c r="E12" i="11" s="1"/>
  <c r="C9" i="11"/>
  <c r="D9" i="11" s="1"/>
  <c r="E9" i="11" s="1"/>
  <c r="C10" i="11"/>
  <c r="D10" i="11" s="1"/>
  <c r="E10" i="11" s="1"/>
  <c r="C5" i="11"/>
  <c r="D5" i="11" s="1"/>
  <c r="E5" i="11" s="1"/>
  <c r="C16" i="11"/>
  <c r="D16" i="11" s="1"/>
  <c r="E16" i="11" s="1"/>
  <c r="C18" i="10"/>
  <c r="D18" i="10" s="1"/>
  <c r="E18" i="10" s="1"/>
  <c r="C15" i="10"/>
  <c r="D15" i="10" s="1"/>
  <c r="E15" i="10" s="1"/>
  <c r="C16" i="10"/>
  <c r="D16" i="10" s="1"/>
  <c r="E16" i="10" s="1"/>
  <c r="C11" i="10"/>
  <c r="D11" i="10" s="1"/>
  <c r="C14" i="10"/>
  <c r="D14" i="10" s="1"/>
  <c r="E14" i="10" s="1"/>
  <c r="C6" i="10"/>
  <c r="D6" i="10" s="1"/>
  <c r="E6" i="10" s="1"/>
  <c r="C10" i="10"/>
  <c r="C11" i="9"/>
  <c r="D11" i="9" s="1"/>
  <c r="E11" i="9" s="1"/>
  <c r="C15" i="12"/>
  <c r="C7" i="12"/>
  <c r="C11" i="12"/>
  <c r="C13" i="12"/>
  <c r="C14" i="12"/>
  <c r="C18" i="12"/>
  <c r="C8" i="12"/>
  <c r="E16" i="12"/>
  <c r="D16" i="12"/>
  <c r="C10" i="12"/>
  <c r="C9" i="12"/>
  <c r="C6" i="12"/>
  <c r="C5" i="12"/>
  <c r="C17" i="12"/>
  <c r="C12" i="12"/>
  <c r="D11" i="11"/>
  <c r="E11" i="11" s="1"/>
  <c r="D17" i="11"/>
  <c r="E17" i="11" s="1"/>
  <c r="D7" i="10"/>
  <c r="E7" i="10" s="1"/>
  <c r="D10" i="10"/>
  <c r="E10" i="10" s="1"/>
  <c r="C9" i="10"/>
  <c r="C17" i="10"/>
  <c r="C13" i="10"/>
  <c r="C5" i="10"/>
  <c r="C8" i="10"/>
  <c r="C12" i="10"/>
  <c r="D13" i="9"/>
  <c r="E13" i="9" s="1"/>
  <c r="C16" i="9"/>
  <c r="C12" i="9"/>
  <c r="C8" i="9"/>
  <c r="C10" i="9"/>
  <c r="C6" i="9"/>
  <c r="C18" i="9"/>
  <c r="C14" i="9"/>
  <c r="C9" i="9"/>
  <c r="C7" i="9"/>
  <c r="C17" i="9"/>
  <c r="C5" i="9"/>
  <c r="C15" i="9"/>
  <c r="D16" i="8"/>
  <c r="E16" i="8" s="1"/>
  <c r="D13" i="8"/>
  <c r="E13" i="8" s="1"/>
  <c r="D9" i="8"/>
  <c r="E9" i="8" s="1"/>
  <c r="D14" i="8"/>
  <c r="E14" i="8"/>
  <c r="D6" i="8"/>
  <c r="E6" i="8"/>
  <c r="C19" i="8"/>
  <c r="D5" i="8"/>
  <c r="E5" i="8" s="1"/>
  <c r="D18" i="8"/>
  <c r="E18" i="8" s="1"/>
  <c r="D10" i="8"/>
  <c r="E10" i="8" s="1"/>
  <c r="C19" i="11" l="1"/>
  <c r="E11" i="10"/>
  <c r="D9" i="12"/>
  <c r="E9" i="12"/>
  <c r="D8" i="12"/>
  <c r="E8" i="12" s="1"/>
  <c r="D11" i="12"/>
  <c r="E11" i="12" s="1"/>
  <c r="D13" i="12"/>
  <c r="E13" i="12"/>
  <c r="D12" i="12"/>
  <c r="E12" i="12" s="1"/>
  <c r="D17" i="12"/>
  <c r="E17" i="12"/>
  <c r="D10" i="12"/>
  <c r="E10" i="12"/>
  <c r="D18" i="12"/>
  <c r="E18" i="12"/>
  <c r="D7" i="12"/>
  <c r="E7" i="12" s="1"/>
  <c r="D6" i="12"/>
  <c r="E6" i="12" s="1"/>
  <c r="D5" i="12"/>
  <c r="C19" i="12"/>
  <c r="E5" i="12"/>
  <c r="D14" i="12"/>
  <c r="E14" i="12" s="1"/>
  <c r="D15" i="12"/>
  <c r="E15" i="12" s="1"/>
  <c r="E19" i="11"/>
  <c r="E20" i="11" s="1"/>
  <c r="E21" i="11" s="1"/>
  <c r="D8" i="10"/>
  <c r="E8" i="10" s="1"/>
  <c r="D9" i="10"/>
  <c r="E9" i="10"/>
  <c r="C19" i="10"/>
  <c r="D5" i="10"/>
  <c r="E5" i="10" s="1"/>
  <c r="D13" i="10"/>
  <c r="E13" i="10"/>
  <c r="D12" i="10"/>
  <c r="E12" i="10" s="1"/>
  <c r="D17" i="10"/>
  <c r="E17" i="10" s="1"/>
  <c r="D7" i="9"/>
  <c r="E7" i="9" s="1"/>
  <c r="D6" i="9"/>
  <c r="E6" i="9" s="1"/>
  <c r="D16" i="9"/>
  <c r="E16" i="9" s="1"/>
  <c r="D15" i="9"/>
  <c r="E15" i="9" s="1"/>
  <c r="D9" i="9"/>
  <c r="E9" i="9" s="1"/>
  <c r="D10" i="9"/>
  <c r="E10" i="9" s="1"/>
  <c r="C19" i="9"/>
  <c r="D5" i="9"/>
  <c r="E5" i="9" s="1"/>
  <c r="D14" i="9"/>
  <c r="E14" i="9" s="1"/>
  <c r="D8" i="9"/>
  <c r="E8" i="9" s="1"/>
  <c r="D17" i="9"/>
  <c r="E17" i="9" s="1"/>
  <c r="D18" i="9"/>
  <c r="E18" i="9" s="1"/>
  <c r="D12" i="9"/>
  <c r="E12" i="9" s="1"/>
  <c r="E19" i="8"/>
  <c r="E20" i="8" s="1"/>
  <c r="E21" i="8" s="1"/>
  <c r="E19" i="12" l="1"/>
  <c r="E20" i="12" s="1"/>
  <c r="E21" i="12" s="1"/>
  <c r="E19" i="10"/>
  <c r="E20" i="10" s="1"/>
  <c r="E21" i="10" s="1"/>
  <c r="E19" i="9"/>
  <c r="E20" i="9" s="1"/>
  <c r="E21" i="9" s="1"/>
</calcChain>
</file>

<file path=xl/sharedStrings.xml><?xml version="1.0" encoding="utf-8"?>
<sst xmlns="http://schemas.openxmlformats.org/spreadsheetml/2006/main" count="177" uniqueCount="32">
  <si>
    <t>Order</t>
  </si>
  <si>
    <t>Number in sample (count)</t>
  </si>
  <si>
    <t>LN "Pi"</t>
  </si>
  <si>
    <t>Pi * LN(Pi)</t>
  </si>
  <si>
    <t>Hymenoptera</t>
  </si>
  <si>
    <t>Lepidoptera</t>
  </si>
  <si>
    <t>Diptera</t>
  </si>
  <si>
    <t>Coleoptera</t>
  </si>
  <si>
    <t>Odonata</t>
  </si>
  <si>
    <t>Hemiptera</t>
  </si>
  <si>
    <t>Orthoptera</t>
  </si>
  <si>
    <t>Collembola</t>
  </si>
  <si>
    <t>(choose your own)</t>
  </si>
  <si>
    <t>Total</t>
  </si>
  <si>
    <t>&lt;- multiplying by (-1)</t>
  </si>
  <si>
    <t>&lt;- raising e^ the value of all cells above</t>
  </si>
  <si>
    <r>
      <t>Relative abundance "P</t>
    </r>
    <r>
      <rPr>
        <b/>
        <sz val="12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"</t>
    </r>
  </si>
  <si>
    <t>Group 1 Count</t>
  </si>
  <si>
    <t>Group 2 Count</t>
  </si>
  <si>
    <t>Group 3 Count</t>
  </si>
  <si>
    <t>Group 4 Count</t>
  </si>
  <si>
    <t>Group 5 Count</t>
  </si>
  <si>
    <t>Group 6 Count</t>
  </si>
  <si>
    <t>Group 7 Count</t>
  </si>
  <si>
    <t>SUM OF GROUPS</t>
  </si>
  <si>
    <t>Use below to get combined counts for all groups</t>
  </si>
  <si>
    <t>(Above should equal 1!!)</t>
  </si>
  <si>
    <t>Calculating the Shannon-Weaver Diversity Index</t>
  </si>
  <si>
    <t>Shannon-Weaver Diversity Index</t>
  </si>
  <si>
    <t>H' =</t>
  </si>
  <si>
    <t>Excel formatting and info from: www.biology.hawaii.edu/301L/Spring/ppt/Shannon-Weaverpp.ppt‎</t>
  </si>
  <si>
    <t>&lt;- just the sum of cells with numbers in them. Make sure you're including all rows. If you choose to add your own, you may need to adjust cell formula.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</si>
</sst>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applyFont="1" applyFill="1"/>
    <xf numFmtId="0" fontId="1" fillId="2" borderId="1" xfId="0" applyFont="1" applyFill="1" applyBorder="1"/>
    <xf numFmtId="0" fontId="1" fillId="2" borderId="0" xfId="0" applyFont="1" applyFill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4</xdr:row>
          <xdr:rowOff>114300</xdr:rowOff>
        </xdr:from>
        <xdr:to>
          <xdr:col>7</xdr:col>
          <xdr:colOff>333375</xdr:colOff>
          <xdr:row>9</xdr:row>
          <xdr:rowOff>123825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219075</xdr:colOff>
      <xdr:row>10</xdr:row>
      <xdr:rowOff>47625</xdr:rowOff>
    </xdr:from>
    <xdr:to>
      <xdr:col>13</xdr:col>
      <xdr:colOff>82550</xdr:colOff>
      <xdr:row>23</xdr:row>
      <xdr:rowOff>140675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219075" y="2057400"/>
          <a:ext cx="7788275" cy="256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5pPr>
          <a:lvl6pPr marL="22860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6pPr>
          <a:lvl7pPr marL="27432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7pPr>
          <a:lvl8pPr marL="32004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8pPr>
          <a:lvl9pPr marL="36576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9pPr>
        </a:lstStyle>
        <a:p>
          <a:pPr eaLnBrk="1" hangingPunct="1"/>
          <a:r>
            <a:rPr lang="en-US" sz="2400" b="1" i="1"/>
            <a:t>H’</a:t>
          </a:r>
          <a:r>
            <a:rPr lang="en-US" sz="2400"/>
            <a:t> = The Shannon-Weaver Diversity Index</a:t>
          </a:r>
        </a:p>
        <a:p>
          <a:pPr eaLnBrk="1" hangingPunct="1"/>
          <a:r>
            <a:rPr lang="en-US" sz="2400" b="1" i="1"/>
            <a:t>p</a:t>
          </a:r>
          <a:r>
            <a:rPr lang="en-US" sz="2400" b="1" i="1" baseline="-25000"/>
            <a:t>i</a:t>
          </a:r>
          <a:r>
            <a:rPr lang="en-US" sz="2400" b="1"/>
            <a:t> </a:t>
          </a:r>
          <a:r>
            <a:rPr lang="en-US" sz="2400"/>
            <a:t>= the relative abundance of each group of organisms</a:t>
          </a:r>
        </a:p>
        <a:p>
          <a:pPr eaLnBrk="1" hangingPunct="1"/>
          <a:endParaRPr lang="en-US" sz="2400"/>
        </a:p>
        <a:p>
          <a:pPr eaLnBrk="1" hangingPunct="1"/>
          <a:r>
            <a:rPr lang="en-US" sz="2400"/>
            <a:t>But that the S-W index is usually expressed as </a:t>
          </a:r>
          <a:r>
            <a:rPr lang="en-US" sz="3200" b="1" i="1"/>
            <a:t>e</a:t>
          </a:r>
          <a:r>
            <a:rPr lang="en-US" sz="3200" b="1" i="1" baseline="30000"/>
            <a:t>H’</a:t>
          </a:r>
        </a:p>
        <a:p>
          <a:pPr eaLnBrk="1" hangingPunct="1"/>
          <a:r>
            <a:rPr lang="en-US" sz="3200"/>
            <a:t>OR H'= - ∑(Ni/N) × ln (Ni/N)</a:t>
          </a:r>
          <a:br>
            <a:rPr lang="en-US" sz="3200"/>
          </a:br>
          <a:endParaRPr lang="en-US" sz="3200" b="1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30"/>
  <sheetViews>
    <sheetView workbookViewId="0">
      <selection activeCell="J1" sqref="J1"/>
    </sheetView>
  </sheetViews>
  <sheetFormatPr defaultRowHeight="15" x14ac:dyDescent="0.25"/>
  <sheetData>
    <row r="3" spans="1:1" ht="23.25" x14ac:dyDescent="0.35">
      <c r="A3" s="15" t="s">
        <v>28</v>
      </c>
    </row>
    <row r="30" spans="1:1" x14ac:dyDescent="0.25">
      <c r="A30" t="s">
        <v>30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12290" r:id="rId3">
          <objectPr defaultSize="0" r:id="rId4">
            <anchor moveWithCells="1">
              <from>
                <xdr:col>0</xdr:col>
                <xdr:colOff>228600</xdr:colOff>
                <xdr:row>4</xdr:row>
                <xdr:rowOff>114300</xdr:rowOff>
              </from>
              <to>
                <xdr:col>7</xdr:col>
                <xdr:colOff>333375</xdr:colOff>
                <xdr:row>9</xdr:row>
                <xdr:rowOff>123825</xdr:rowOff>
              </to>
            </anchor>
          </objectPr>
        </oleObject>
      </mc:Choice>
      <mc:Fallback>
        <oleObject progId="Equation.3" shapeId="12290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1"/>
  <sheetViews>
    <sheetView tabSelected="1" workbookViewId="0">
      <selection activeCell="E21" sqref="E21"/>
    </sheetView>
  </sheetViews>
  <sheetFormatPr defaultRowHeight="15" x14ac:dyDescent="0.25"/>
  <cols>
    <col min="1" max="1" width="17.7109375" bestFit="1" customWidth="1"/>
    <col min="2" max="2" width="37" customWidth="1"/>
    <col min="3" max="3" width="22.85546875" bestFit="1" customWidth="1"/>
    <col min="4" max="4" width="12.7109375" bestFit="1" customWidth="1"/>
    <col min="5" max="5" width="13.7109375" bestFit="1" customWidth="1"/>
  </cols>
  <sheetData>
    <row r="1" spans="1:14" ht="18.75" x14ac:dyDescent="0.3">
      <c r="C1" s="13" t="s">
        <v>27</v>
      </c>
      <c r="D1" s="13"/>
      <c r="E1" s="13"/>
    </row>
    <row r="3" spans="1:14" ht="15.75" thickBot="1" x14ac:dyDescent="0.3">
      <c r="I3" t="s">
        <v>25</v>
      </c>
    </row>
    <row r="4" spans="1:14" ht="15.75" x14ac:dyDescent="0.25">
      <c r="A4" s="2" t="s">
        <v>0</v>
      </c>
      <c r="B4" s="2" t="s">
        <v>1</v>
      </c>
      <c r="C4" s="2" t="s">
        <v>16</v>
      </c>
      <c r="D4" s="2" t="s">
        <v>2</v>
      </c>
      <c r="E4" s="2" t="s">
        <v>3</v>
      </c>
      <c r="G4" s="4" t="s">
        <v>17</v>
      </c>
      <c r="H4" s="5" t="s">
        <v>18</v>
      </c>
      <c r="I4" s="5" t="s">
        <v>19</v>
      </c>
      <c r="J4" s="5" t="s">
        <v>20</v>
      </c>
      <c r="K4" s="5" t="s">
        <v>21</v>
      </c>
      <c r="L4" s="5" t="s">
        <v>22</v>
      </c>
      <c r="M4" s="5" t="s">
        <v>23</v>
      </c>
      <c r="N4" s="6" t="s">
        <v>24</v>
      </c>
    </row>
    <row r="5" spans="1:14" x14ac:dyDescent="0.25">
      <c r="A5" t="s">
        <v>4</v>
      </c>
      <c r="B5">
        <f>N5</f>
        <v>4</v>
      </c>
      <c r="C5">
        <f>(B5)/B19</f>
        <v>0.14285714285714285</v>
      </c>
      <c r="D5">
        <f>LN(C5)</f>
        <v>-1.9459101490553135</v>
      </c>
      <c r="E5">
        <f>C5*D5</f>
        <v>-0.27798716415075903</v>
      </c>
      <c r="G5" s="7">
        <v>1</v>
      </c>
      <c r="H5" s="8"/>
      <c r="I5" s="8">
        <v>2</v>
      </c>
      <c r="J5" s="8"/>
      <c r="K5" s="8"/>
      <c r="L5" s="8"/>
      <c r="M5" s="8">
        <v>1</v>
      </c>
      <c r="N5" s="9">
        <f>SUM(G5:M5)</f>
        <v>4</v>
      </c>
    </row>
    <row r="6" spans="1:14" x14ac:dyDescent="0.25">
      <c r="A6" t="s">
        <v>5</v>
      </c>
      <c r="B6">
        <f t="shared" ref="B6:B18" si="0">N6</f>
        <v>3</v>
      </c>
      <c r="C6">
        <f>B6/(B19)</f>
        <v>0.10714285714285714</v>
      </c>
      <c r="D6">
        <f>LN(C6)</f>
        <v>-2.2335922215070942</v>
      </c>
      <c r="E6">
        <f t="shared" ref="E6:E18" si="1">C6*D6</f>
        <v>-0.23931345230433151</v>
      </c>
      <c r="G6" s="7">
        <v>1</v>
      </c>
      <c r="H6" s="8"/>
      <c r="I6" s="8"/>
      <c r="J6" s="8">
        <v>1</v>
      </c>
      <c r="K6" s="8"/>
      <c r="L6" s="8">
        <v>1</v>
      </c>
      <c r="M6" s="8"/>
      <c r="N6" s="9">
        <f t="shared" ref="N6:N18" si="2">SUM(G6:M6)</f>
        <v>3</v>
      </c>
    </row>
    <row r="7" spans="1:14" x14ac:dyDescent="0.25">
      <c r="A7" t="s">
        <v>6</v>
      </c>
      <c r="B7">
        <f t="shared" si="0"/>
        <v>5</v>
      </c>
      <c r="C7">
        <f>B7/B19</f>
        <v>0.17857142857142858</v>
      </c>
      <c r="D7">
        <f t="shared" ref="D7:D18" si="3">LN(C7)</f>
        <v>-1.7227665977411035</v>
      </c>
      <c r="E7">
        <f t="shared" si="1"/>
        <v>-0.30763689245376852</v>
      </c>
      <c r="G7" s="7">
        <v>1</v>
      </c>
      <c r="H7" s="8">
        <v>1</v>
      </c>
      <c r="I7" s="8">
        <v>1</v>
      </c>
      <c r="J7" s="8"/>
      <c r="K7" s="8">
        <v>1</v>
      </c>
      <c r="L7" s="8">
        <v>1</v>
      </c>
      <c r="M7" s="8"/>
      <c r="N7" s="9">
        <f t="shared" si="2"/>
        <v>5</v>
      </c>
    </row>
    <row r="8" spans="1:14" x14ac:dyDescent="0.25">
      <c r="A8" t="s">
        <v>7</v>
      </c>
      <c r="B8">
        <f t="shared" si="0"/>
        <v>3</v>
      </c>
      <c r="C8">
        <f>(B8)/B19</f>
        <v>0.10714285714285714</v>
      </c>
      <c r="D8">
        <f t="shared" si="3"/>
        <v>-2.2335922215070942</v>
      </c>
      <c r="E8">
        <f t="shared" si="1"/>
        <v>-0.23931345230433151</v>
      </c>
      <c r="G8" s="7"/>
      <c r="H8" s="8">
        <v>1</v>
      </c>
      <c r="I8" s="8">
        <v>1</v>
      </c>
      <c r="J8" s="8">
        <v>1</v>
      </c>
      <c r="K8" s="8"/>
      <c r="L8" s="8"/>
      <c r="M8" s="8"/>
      <c r="N8" s="9">
        <f t="shared" si="2"/>
        <v>3</v>
      </c>
    </row>
    <row r="9" spans="1:14" x14ac:dyDescent="0.25">
      <c r="A9" t="s">
        <v>8</v>
      </c>
      <c r="B9">
        <f t="shared" si="0"/>
        <v>1</v>
      </c>
      <c r="C9">
        <f>(B9)/B19</f>
        <v>3.5714285714285712E-2</v>
      </c>
      <c r="D9">
        <f t="shared" si="3"/>
        <v>-3.3322045101752038</v>
      </c>
      <c r="E9">
        <f t="shared" si="1"/>
        <v>-0.1190073039348287</v>
      </c>
      <c r="G9" s="7">
        <v>1</v>
      </c>
      <c r="H9" s="8"/>
      <c r="I9" s="8"/>
      <c r="J9" s="8"/>
      <c r="K9" s="8"/>
      <c r="L9" s="8"/>
      <c r="M9" s="8"/>
      <c r="N9" s="9">
        <f t="shared" si="2"/>
        <v>1</v>
      </c>
    </row>
    <row r="10" spans="1:14" x14ac:dyDescent="0.25">
      <c r="A10" t="s">
        <v>9</v>
      </c>
      <c r="B10">
        <f t="shared" si="0"/>
        <v>4</v>
      </c>
      <c r="C10">
        <f>(B10)/B19</f>
        <v>0.14285714285714285</v>
      </c>
      <c r="D10">
        <f t="shared" si="3"/>
        <v>-1.9459101490553135</v>
      </c>
      <c r="E10">
        <f t="shared" si="1"/>
        <v>-0.27798716415075903</v>
      </c>
      <c r="G10" s="7">
        <v>1</v>
      </c>
      <c r="H10" s="8"/>
      <c r="I10" s="8">
        <v>2</v>
      </c>
      <c r="J10" s="8"/>
      <c r="K10" s="8"/>
      <c r="L10" s="8"/>
      <c r="M10" s="8">
        <v>1</v>
      </c>
      <c r="N10" s="9">
        <f t="shared" si="2"/>
        <v>4</v>
      </c>
    </row>
    <row r="11" spans="1:14" x14ac:dyDescent="0.25">
      <c r="A11" t="s">
        <v>10</v>
      </c>
      <c r="B11">
        <f t="shared" si="0"/>
        <v>1</v>
      </c>
      <c r="C11">
        <f>B11/B19</f>
        <v>3.5714285714285712E-2</v>
      </c>
      <c r="D11">
        <f t="shared" si="3"/>
        <v>-3.3322045101752038</v>
      </c>
      <c r="E11">
        <f t="shared" si="1"/>
        <v>-0.1190073039348287</v>
      </c>
      <c r="G11" s="7"/>
      <c r="H11" s="8">
        <v>1</v>
      </c>
      <c r="I11" s="8"/>
      <c r="J11" s="8"/>
      <c r="K11" s="8"/>
      <c r="L11" s="8"/>
      <c r="M11" s="8"/>
      <c r="N11" s="9">
        <f t="shared" si="2"/>
        <v>1</v>
      </c>
    </row>
    <row r="12" spans="1:14" x14ac:dyDescent="0.25">
      <c r="A12" t="s">
        <v>11</v>
      </c>
      <c r="B12">
        <f t="shared" si="0"/>
        <v>7</v>
      </c>
      <c r="C12">
        <f>B12/(B19)</f>
        <v>0.25</v>
      </c>
      <c r="D12">
        <f t="shared" si="3"/>
        <v>-1.3862943611198906</v>
      </c>
      <c r="E12">
        <f t="shared" si="1"/>
        <v>-0.34657359027997264</v>
      </c>
      <c r="G12" s="7">
        <v>1</v>
      </c>
      <c r="H12" s="8">
        <v>1</v>
      </c>
      <c r="I12" s="8">
        <v>1</v>
      </c>
      <c r="J12" s="8">
        <v>2</v>
      </c>
      <c r="K12" s="8"/>
      <c r="L12" s="8">
        <v>2</v>
      </c>
      <c r="M12" s="8"/>
      <c r="N12" s="9">
        <f t="shared" si="2"/>
        <v>7</v>
      </c>
    </row>
    <row r="13" spans="1:14" x14ac:dyDescent="0.25">
      <c r="A13" t="s">
        <v>12</v>
      </c>
      <c r="B13">
        <f t="shared" si="0"/>
        <v>0</v>
      </c>
      <c r="C13">
        <f>B13/B19</f>
        <v>0</v>
      </c>
      <c r="D13" t="e">
        <f t="shared" si="3"/>
        <v>#NUM!</v>
      </c>
      <c r="E13" t="e">
        <f t="shared" si="1"/>
        <v>#NUM!</v>
      </c>
      <c r="G13" s="7"/>
      <c r="H13" s="8"/>
      <c r="I13" s="8"/>
      <c r="J13" s="8"/>
      <c r="K13" s="8"/>
      <c r="L13" s="8"/>
      <c r="M13" s="8"/>
      <c r="N13" s="9">
        <f t="shared" si="2"/>
        <v>0</v>
      </c>
    </row>
    <row r="14" spans="1:14" x14ac:dyDescent="0.25">
      <c r="A14" t="s">
        <v>12</v>
      </c>
      <c r="B14">
        <f t="shared" si="0"/>
        <v>0</v>
      </c>
      <c r="C14">
        <f>B14/B19</f>
        <v>0</v>
      </c>
      <c r="D14" t="e">
        <f t="shared" si="3"/>
        <v>#NUM!</v>
      </c>
      <c r="E14" t="e">
        <f t="shared" si="1"/>
        <v>#NUM!</v>
      </c>
      <c r="G14" s="7"/>
      <c r="H14" s="8"/>
      <c r="I14" s="8"/>
      <c r="J14" s="8"/>
      <c r="K14" s="8"/>
      <c r="L14" s="8"/>
      <c r="M14" s="8"/>
      <c r="N14" s="9">
        <f t="shared" si="2"/>
        <v>0</v>
      </c>
    </row>
    <row r="15" spans="1:14" x14ac:dyDescent="0.25">
      <c r="A15" t="s">
        <v>12</v>
      </c>
      <c r="B15">
        <f t="shared" si="0"/>
        <v>0</v>
      </c>
      <c r="C15">
        <f>B15/B19</f>
        <v>0</v>
      </c>
      <c r="D15" t="e">
        <f t="shared" si="3"/>
        <v>#NUM!</v>
      </c>
      <c r="E15" t="e">
        <f t="shared" si="1"/>
        <v>#NUM!</v>
      </c>
      <c r="G15" s="7"/>
      <c r="H15" s="8"/>
      <c r="I15" s="8"/>
      <c r="J15" s="8"/>
      <c r="K15" s="8"/>
      <c r="L15" s="8"/>
      <c r="M15" s="8"/>
      <c r="N15" s="9">
        <f t="shared" si="2"/>
        <v>0</v>
      </c>
    </row>
    <row r="16" spans="1:14" x14ac:dyDescent="0.25">
      <c r="A16" t="s">
        <v>12</v>
      </c>
      <c r="B16">
        <f t="shared" si="0"/>
        <v>0</v>
      </c>
      <c r="C16">
        <f>B16/B19</f>
        <v>0</v>
      </c>
      <c r="D16" t="e">
        <f t="shared" si="3"/>
        <v>#NUM!</v>
      </c>
      <c r="E16" t="e">
        <f t="shared" si="1"/>
        <v>#NUM!</v>
      </c>
      <c r="G16" s="7"/>
      <c r="H16" s="8"/>
      <c r="I16" s="8"/>
      <c r="J16" s="8"/>
      <c r="K16" s="8"/>
      <c r="L16" s="8"/>
      <c r="M16" s="8"/>
      <c r="N16" s="9">
        <f t="shared" si="2"/>
        <v>0</v>
      </c>
    </row>
    <row r="17" spans="1:14" x14ac:dyDescent="0.25">
      <c r="A17" t="s">
        <v>12</v>
      </c>
      <c r="B17">
        <f t="shared" si="0"/>
        <v>0</v>
      </c>
      <c r="C17">
        <f>B17/B19</f>
        <v>0</v>
      </c>
      <c r="D17" t="e">
        <f t="shared" si="3"/>
        <v>#NUM!</v>
      </c>
      <c r="E17" t="e">
        <f t="shared" si="1"/>
        <v>#NUM!</v>
      </c>
      <c r="G17" s="7"/>
      <c r="H17" s="8"/>
      <c r="I17" s="8"/>
      <c r="J17" s="8"/>
      <c r="K17" s="8"/>
      <c r="L17" s="8"/>
      <c r="M17" s="8"/>
      <c r="N17" s="9">
        <f t="shared" si="2"/>
        <v>0</v>
      </c>
    </row>
    <row r="18" spans="1:14" ht="15.75" thickBot="1" x14ac:dyDescent="0.3">
      <c r="A18" t="s">
        <v>12</v>
      </c>
      <c r="B18">
        <f t="shared" si="0"/>
        <v>0</v>
      </c>
      <c r="C18">
        <f>B18/B19</f>
        <v>0</v>
      </c>
      <c r="D18" t="e">
        <f t="shared" si="3"/>
        <v>#NUM!</v>
      </c>
      <c r="E18" t="e">
        <f t="shared" si="1"/>
        <v>#NUM!</v>
      </c>
      <c r="G18" s="10"/>
      <c r="H18" s="11"/>
      <c r="I18" s="11"/>
      <c r="J18" s="11"/>
      <c r="K18" s="11"/>
      <c r="L18" s="11"/>
      <c r="M18" s="11"/>
      <c r="N18" s="12">
        <f t="shared" si="2"/>
        <v>0</v>
      </c>
    </row>
    <row r="19" spans="1:14" x14ac:dyDescent="0.25">
      <c r="A19" s="3" t="s">
        <v>13</v>
      </c>
      <c r="B19" s="3">
        <f>SUM(B5:B18)</f>
        <v>28</v>
      </c>
      <c r="C19" s="3">
        <f>SUM(C5:C18)</f>
        <v>0.99999999999999989</v>
      </c>
      <c r="D19" s="3"/>
      <c r="E19" s="3">
        <f>SUM(E5:E12)</f>
        <v>-1.9268263235135796</v>
      </c>
      <c r="F19" t="s">
        <v>31</v>
      </c>
    </row>
    <row r="20" spans="1:14" x14ac:dyDescent="0.25">
      <c r="C20" t="s">
        <v>26</v>
      </c>
      <c r="E20" s="3">
        <f>-1*E19</f>
        <v>1.9268263235135796</v>
      </c>
      <c r="F20" t="s">
        <v>14</v>
      </c>
    </row>
    <row r="21" spans="1:14" ht="15.75" x14ac:dyDescent="0.25">
      <c r="D21" s="14" t="s">
        <v>29</v>
      </c>
      <c r="E21" s="1">
        <f>EXP(E20)</f>
        <v>6.8676798245885813</v>
      </c>
      <c r="F21" t="s">
        <v>15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21"/>
  <sheetViews>
    <sheetView workbookViewId="0">
      <selection activeCell="C25" sqref="C25"/>
    </sheetView>
  </sheetViews>
  <sheetFormatPr defaultRowHeight="15" x14ac:dyDescent="0.25"/>
  <cols>
    <col min="1" max="1" width="17.7109375" bestFit="1" customWidth="1"/>
    <col min="2" max="2" width="37" customWidth="1"/>
    <col min="3" max="3" width="22.85546875" bestFit="1" customWidth="1"/>
    <col min="4" max="4" width="12.7109375" bestFit="1" customWidth="1"/>
    <col min="5" max="5" width="13.7109375" bestFit="1" customWidth="1"/>
  </cols>
  <sheetData>
    <row r="1" spans="1:14" ht="18.75" x14ac:dyDescent="0.3">
      <c r="C1" s="13" t="s">
        <v>27</v>
      </c>
      <c r="D1" s="13"/>
      <c r="E1" s="13"/>
    </row>
    <row r="3" spans="1:14" ht="15.75" thickBot="1" x14ac:dyDescent="0.3">
      <c r="I3" t="s">
        <v>25</v>
      </c>
    </row>
    <row r="4" spans="1:14" ht="15.75" x14ac:dyDescent="0.25">
      <c r="A4" s="2" t="s">
        <v>0</v>
      </c>
      <c r="B4" s="2" t="s">
        <v>1</v>
      </c>
      <c r="C4" s="2" t="s">
        <v>16</v>
      </c>
      <c r="D4" s="2" t="s">
        <v>2</v>
      </c>
      <c r="E4" s="2" t="s">
        <v>3</v>
      </c>
      <c r="G4" s="4" t="s">
        <v>17</v>
      </c>
      <c r="H4" s="5" t="s">
        <v>18</v>
      </c>
      <c r="I4" s="5" t="s">
        <v>19</v>
      </c>
      <c r="J4" s="5" t="s">
        <v>20</v>
      </c>
      <c r="K4" s="5" t="s">
        <v>21</v>
      </c>
      <c r="L4" s="5" t="s">
        <v>22</v>
      </c>
      <c r="M4" s="5" t="s">
        <v>23</v>
      </c>
      <c r="N4" s="6" t="s">
        <v>24</v>
      </c>
    </row>
    <row r="5" spans="1:14" x14ac:dyDescent="0.25">
      <c r="A5" t="s">
        <v>4</v>
      </c>
      <c r="B5">
        <f>N5</f>
        <v>12</v>
      </c>
      <c r="C5">
        <f>(B5)/B19</f>
        <v>0.1348314606741573</v>
      </c>
      <c r="D5">
        <f>LN(C5)</f>
        <v>-2.0037297199441397</v>
      </c>
      <c r="E5">
        <f>C5*D5</f>
        <v>-0.2701658049362885</v>
      </c>
      <c r="G5" s="7">
        <v>1</v>
      </c>
      <c r="H5" s="8"/>
      <c r="I5" s="8">
        <v>3</v>
      </c>
      <c r="J5" s="8">
        <v>4</v>
      </c>
      <c r="K5" s="8"/>
      <c r="L5" s="8"/>
      <c r="M5" s="8">
        <v>4</v>
      </c>
      <c r="N5" s="9">
        <f>SUM(G5:M5)</f>
        <v>12</v>
      </c>
    </row>
    <row r="6" spans="1:14" x14ac:dyDescent="0.25">
      <c r="A6" t="s">
        <v>5</v>
      </c>
      <c r="B6">
        <f t="shared" ref="B6:B18" si="0">N6</f>
        <v>14</v>
      </c>
      <c r="C6">
        <f>B6/(B19)</f>
        <v>0.15730337078651685</v>
      </c>
      <c r="D6">
        <f>LN(C6)</f>
        <v>-1.8495790401168812</v>
      </c>
      <c r="E6">
        <f t="shared" ref="E6:E18" si="1">C6*D6</f>
        <v>-0.29094501754647567</v>
      </c>
      <c r="G6" s="7"/>
      <c r="H6" s="8">
        <v>4</v>
      </c>
      <c r="I6" s="8">
        <v>8</v>
      </c>
      <c r="J6" s="8"/>
      <c r="K6" s="8"/>
      <c r="L6" s="8">
        <v>1</v>
      </c>
      <c r="M6" s="16">
        <v>1</v>
      </c>
      <c r="N6" s="9">
        <f t="shared" ref="N6:N18" si="2">SUM(G6:M6)</f>
        <v>14</v>
      </c>
    </row>
    <row r="7" spans="1:14" x14ac:dyDescent="0.25">
      <c r="A7" t="s">
        <v>6</v>
      </c>
      <c r="B7">
        <f t="shared" si="0"/>
        <v>1</v>
      </c>
      <c r="C7">
        <f>B7/B19</f>
        <v>1.1235955056179775E-2</v>
      </c>
      <c r="D7">
        <f t="shared" ref="D7:D18" si="3">LN(C7)</f>
        <v>-4.4886363697321396</v>
      </c>
      <c r="E7">
        <f t="shared" si="1"/>
        <v>-5.0434116513844267E-2</v>
      </c>
      <c r="G7" s="7"/>
      <c r="H7" s="8"/>
      <c r="I7" s="8"/>
      <c r="J7" s="8"/>
      <c r="K7" s="8">
        <v>1</v>
      </c>
      <c r="L7" s="8"/>
      <c r="M7" s="8"/>
      <c r="N7" s="9">
        <f t="shared" si="2"/>
        <v>1</v>
      </c>
    </row>
    <row r="8" spans="1:14" x14ac:dyDescent="0.25">
      <c r="A8" t="s">
        <v>7</v>
      </c>
      <c r="B8">
        <f t="shared" si="0"/>
        <v>20</v>
      </c>
      <c r="C8">
        <f>(B8)/B19</f>
        <v>0.2247191011235955</v>
      </c>
      <c r="D8">
        <f t="shared" si="3"/>
        <v>-1.4929040961781488</v>
      </c>
      <c r="E8">
        <f t="shared" si="1"/>
        <v>-0.33548406655688734</v>
      </c>
      <c r="G8" s="7">
        <v>1</v>
      </c>
      <c r="H8" s="8">
        <v>1</v>
      </c>
      <c r="I8" s="8">
        <v>1</v>
      </c>
      <c r="J8" s="16">
        <v>8</v>
      </c>
      <c r="K8" s="8"/>
      <c r="L8" s="16">
        <v>9</v>
      </c>
      <c r="M8" s="8"/>
      <c r="N8" s="9">
        <f t="shared" si="2"/>
        <v>20</v>
      </c>
    </row>
    <row r="9" spans="1:14" x14ac:dyDescent="0.25">
      <c r="A9" t="s">
        <v>8</v>
      </c>
      <c r="B9">
        <f t="shared" si="0"/>
        <v>27</v>
      </c>
      <c r="C9">
        <f>(B9)/B19</f>
        <v>0.30337078651685395</v>
      </c>
      <c r="D9">
        <f t="shared" si="3"/>
        <v>-1.1927995037278107</v>
      </c>
      <c r="E9">
        <f t="shared" si="1"/>
        <v>-0.36186052360281901</v>
      </c>
      <c r="G9" s="7">
        <v>7</v>
      </c>
      <c r="H9" s="8"/>
      <c r="I9" s="16">
        <v>9</v>
      </c>
      <c r="J9" s="8">
        <v>8</v>
      </c>
      <c r="K9" s="16">
        <v>3</v>
      </c>
      <c r="L9" s="8"/>
      <c r="M9" s="8"/>
      <c r="N9" s="9">
        <f t="shared" si="2"/>
        <v>27</v>
      </c>
    </row>
    <row r="10" spans="1:14" x14ac:dyDescent="0.25">
      <c r="A10" t="s">
        <v>9</v>
      </c>
      <c r="B10">
        <f t="shared" si="0"/>
        <v>2</v>
      </c>
      <c r="C10">
        <f>(B10)/B19</f>
        <v>2.247191011235955E-2</v>
      </c>
      <c r="D10">
        <f t="shared" si="3"/>
        <v>-3.7954891891721947</v>
      </c>
      <c r="E10">
        <f t="shared" si="1"/>
        <v>-8.5291891891509986E-2</v>
      </c>
      <c r="G10" s="7"/>
      <c r="H10" s="8"/>
      <c r="I10" s="8"/>
      <c r="J10" s="8"/>
      <c r="K10" s="8"/>
      <c r="L10" s="8"/>
      <c r="M10" s="8">
        <v>2</v>
      </c>
      <c r="N10" s="9">
        <f t="shared" si="2"/>
        <v>2</v>
      </c>
    </row>
    <row r="11" spans="1:14" x14ac:dyDescent="0.25">
      <c r="A11" t="s">
        <v>10</v>
      </c>
      <c r="B11">
        <f t="shared" si="0"/>
        <v>8</v>
      </c>
      <c r="C11">
        <f>B11/B19</f>
        <v>8.98876404494382E-2</v>
      </c>
      <c r="D11">
        <f t="shared" si="3"/>
        <v>-2.4091948280523039</v>
      </c>
      <c r="E11">
        <f t="shared" si="1"/>
        <v>-0.21655683847661159</v>
      </c>
      <c r="G11" s="7"/>
      <c r="H11" s="8">
        <v>1</v>
      </c>
      <c r="I11" s="8"/>
      <c r="J11" s="8">
        <v>7</v>
      </c>
      <c r="K11" s="8"/>
      <c r="L11" s="8"/>
      <c r="M11" s="8"/>
      <c r="N11" s="9">
        <f t="shared" si="2"/>
        <v>8</v>
      </c>
    </row>
    <row r="12" spans="1:14" x14ac:dyDescent="0.25">
      <c r="A12" t="s">
        <v>11</v>
      </c>
      <c r="B12">
        <f t="shared" si="0"/>
        <v>5</v>
      </c>
      <c r="C12">
        <f>B12/(B19)</f>
        <v>5.6179775280898875E-2</v>
      </c>
      <c r="D12">
        <f t="shared" si="3"/>
        <v>-2.8791984572980396</v>
      </c>
      <c r="E12">
        <f t="shared" si="1"/>
        <v>-0.16175272232011459</v>
      </c>
      <c r="G12" s="7">
        <v>2</v>
      </c>
      <c r="H12" s="8"/>
      <c r="I12" s="8">
        <v>3</v>
      </c>
      <c r="J12" s="8"/>
      <c r="K12" s="8"/>
      <c r="L12" s="8"/>
      <c r="M12" s="8"/>
      <c r="N12" s="9">
        <f t="shared" si="2"/>
        <v>5</v>
      </c>
    </row>
    <row r="13" spans="1:14" x14ac:dyDescent="0.25">
      <c r="A13" t="s">
        <v>12</v>
      </c>
      <c r="B13">
        <f t="shared" si="0"/>
        <v>0</v>
      </c>
      <c r="C13">
        <f>B13/B19</f>
        <v>0</v>
      </c>
      <c r="D13" t="e">
        <f t="shared" si="3"/>
        <v>#NUM!</v>
      </c>
      <c r="E13" t="e">
        <f t="shared" si="1"/>
        <v>#NUM!</v>
      </c>
      <c r="G13" s="7"/>
      <c r="H13" s="8"/>
      <c r="I13" s="8"/>
      <c r="J13" s="8"/>
      <c r="K13" s="8"/>
      <c r="L13" s="8"/>
      <c r="M13" s="8"/>
      <c r="N13" s="9">
        <f t="shared" si="2"/>
        <v>0</v>
      </c>
    </row>
    <row r="14" spans="1:14" x14ac:dyDescent="0.25">
      <c r="A14" t="s">
        <v>12</v>
      </c>
      <c r="B14">
        <f t="shared" si="0"/>
        <v>0</v>
      </c>
      <c r="C14">
        <f>B14/B19</f>
        <v>0</v>
      </c>
      <c r="D14" t="e">
        <f t="shared" si="3"/>
        <v>#NUM!</v>
      </c>
      <c r="E14" t="e">
        <f t="shared" si="1"/>
        <v>#NUM!</v>
      </c>
      <c r="G14" s="7"/>
      <c r="H14" s="8"/>
      <c r="I14" s="8"/>
      <c r="J14" s="8"/>
      <c r="K14" s="8"/>
      <c r="L14" s="8"/>
      <c r="M14" s="8"/>
      <c r="N14" s="9">
        <f t="shared" si="2"/>
        <v>0</v>
      </c>
    </row>
    <row r="15" spans="1:14" x14ac:dyDescent="0.25">
      <c r="A15" t="s">
        <v>12</v>
      </c>
      <c r="B15">
        <f t="shared" si="0"/>
        <v>0</v>
      </c>
      <c r="C15">
        <f>B15/B19</f>
        <v>0</v>
      </c>
      <c r="D15" t="e">
        <f t="shared" si="3"/>
        <v>#NUM!</v>
      </c>
      <c r="E15" t="e">
        <f t="shared" si="1"/>
        <v>#NUM!</v>
      </c>
      <c r="G15" s="7"/>
      <c r="H15" s="8"/>
      <c r="I15" s="8"/>
      <c r="J15" s="8"/>
      <c r="K15" s="8"/>
      <c r="L15" s="8"/>
      <c r="M15" s="8"/>
      <c r="N15" s="9">
        <f t="shared" si="2"/>
        <v>0</v>
      </c>
    </row>
    <row r="16" spans="1:14" x14ac:dyDescent="0.25">
      <c r="A16" t="s">
        <v>12</v>
      </c>
      <c r="B16">
        <f t="shared" si="0"/>
        <v>0</v>
      </c>
      <c r="C16">
        <f>B16/B19</f>
        <v>0</v>
      </c>
      <c r="D16" t="e">
        <f t="shared" si="3"/>
        <v>#NUM!</v>
      </c>
      <c r="E16" t="e">
        <f t="shared" si="1"/>
        <v>#NUM!</v>
      </c>
      <c r="G16" s="7"/>
      <c r="H16" s="8"/>
      <c r="I16" s="8"/>
      <c r="J16" s="8"/>
      <c r="K16" s="8"/>
      <c r="L16" s="8"/>
      <c r="M16" s="8"/>
      <c r="N16" s="9">
        <f t="shared" si="2"/>
        <v>0</v>
      </c>
    </row>
    <row r="17" spans="1:14" x14ac:dyDescent="0.25">
      <c r="A17" t="s">
        <v>12</v>
      </c>
      <c r="B17">
        <f t="shared" si="0"/>
        <v>0</v>
      </c>
      <c r="C17">
        <f>B17/B19</f>
        <v>0</v>
      </c>
      <c r="D17" t="e">
        <f t="shared" si="3"/>
        <v>#NUM!</v>
      </c>
      <c r="E17" t="e">
        <f t="shared" si="1"/>
        <v>#NUM!</v>
      </c>
      <c r="G17" s="7"/>
      <c r="H17" s="8"/>
      <c r="I17" s="8"/>
      <c r="J17" s="8"/>
      <c r="K17" s="8"/>
      <c r="L17" s="8"/>
      <c r="M17" s="8"/>
      <c r="N17" s="9">
        <f t="shared" si="2"/>
        <v>0</v>
      </c>
    </row>
    <row r="18" spans="1:14" ht="15.75" thickBot="1" x14ac:dyDescent="0.3">
      <c r="A18" t="s">
        <v>12</v>
      </c>
      <c r="B18">
        <f t="shared" si="0"/>
        <v>0</v>
      </c>
      <c r="C18">
        <f>B18/B19</f>
        <v>0</v>
      </c>
      <c r="D18" t="e">
        <f t="shared" si="3"/>
        <v>#NUM!</v>
      </c>
      <c r="E18" t="e">
        <f t="shared" si="1"/>
        <v>#NUM!</v>
      </c>
      <c r="G18" s="10"/>
      <c r="H18" s="11"/>
      <c r="I18" s="11"/>
      <c r="J18" s="11"/>
      <c r="K18" s="11"/>
      <c r="L18" s="11"/>
      <c r="M18" s="11"/>
      <c r="N18" s="12">
        <f t="shared" si="2"/>
        <v>0</v>
      </c>
    </row>
    <row r="19" spans="1:14" x14ac:dyDescent="0.25">
      <c r="A19" s="3" t="s">
        <v>13</v>
      </c>
      <c r="B19" s="3">
        <f>SUM(B5:B18)</f>
        <v>89</v>
      </c>
      <c r="C19" s="3">
        <f>SUM(C5:C18)</f>
        <v>1</v>
      </c>
      <c r="D19" s="3"/>
      <c r="E19" s="3">
        <f>SUM(E5:E12)</f>
        <v>-1.7724909818445509</v>
      </c>
      <c r="F19" t="s">
        <v>31</v>
      </c>
    </row>
    <row r="20" spans="1:14" x14ac:dyDescent="0.25">
      <c r="C20" t="s">
        <v>26</v>
      </c>
      <c r="E20" s="3">
        <f>-1*E19</f>
        <v>1.7724909818445509</v>
      </c>
      <c r="F20" t="s">
        <v>14</v>
      </c>
    </row>
    <row r="21" spans="1:14" ht="15.75" x14ac:dyDescent="0.25">
      <c r="D21" s="14" t="s">
        <v>29</v>
      </c>
      <c r="E21" s="1">
        <f>EXP(E20)</f>
        <v>5.885495779945888</v>
      </c>
      <c r="F21" t="s">
        <v>15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21"/>
  <sheetViews>
    <sheetView workbookViewId="0">
      <selection activeCell="F19" sqref="F19"/>
    </sheetView>
  </sheetViews>
  <sheetFormatPr defaultRowHeight="15" x14ac:dyDescent="0.25"/>
  <cols>
    <col min="1" max="1" width="17.7109375" bestFit="1" customWidth="1"/>
    <col min="2" max="2" width="37" customWidth="1"/>
    <col min="3" max="3" width="22.85546875" bestFit="1" customWidth="1"/>
    <col min="4" max="4" width="12.7109375" bestFit="1" customWidth="1"/>
    <col min="5" max="5" width="13.7109375" bestFit="1" customWidth="1"/>
  </cols>
  <sheetData>
    <row r="1" spans="1:14" ht="18.75" x14ac:dyDescent="0.3">
      <c r="C1" s="13" t="s">
        <v>27</v>
      </c>
      <c r="D1" s="13"/>
      <c r="E1" s="13"/>
    </row>
    <row r="3" spans="1:14" ht="15.75" thickBot="1" x14ac:dyDescent="0.3">
      <c r="I3" t="s">
        <v>25</v>
      </c>
    </row>
    <row r="4" spans="1:14" ht="15.75" x14ac:dyDescent="0.25">
      <c r="A4" s="2" t="s">
        <v>0</v>
      </c>
      <c r="B4" s="2" t="s">
        <v>1</v>
      </c>
      <c r="C4" s="2" t="s">
        <v>16</v>
      </c>
      <c r="D4" s="2" t="s">
        <v>2</v>
      </c>
      <c r="E4" s="2" t="s">
        <v>3</v>
      </c>
      <c r="G4" s="4" t="s">
        <v>17</v>
      </c>
      <c r="H4" s="5" t="s">
        <v>18</v>
      </c>
      <c r="I4" s="5" t="s">
        <v>19</v>
      </c>
      <c r="J4" s="5" t="s">
        <v>20</v>
      </c>
      <c r="K4" s="5" t="s">
        <v>21</v>
      </c>
      <c r="L4" s="5" t="s">
        <v>22</v>
      </c>
      <c r="M4" s="5" t="s">
        <v>23</v>
      </c>
      <c r="N4" s="6" t="s">
        <v>24</v>
      </c>
    </row>
    <row r="5" spans="1:14" x14ac:dyDescent="0.25">
      <c r="A5" t="s">
        <v>4</v>
      </c>
      <c r="B5">
        <f>N5</f>
        <v>1</v>
      </c>
      <c r="C5">
        <f>(B5)/B19</f>
        <v>5.2631578947368418E-2</v>
      </c>
      <c r="D5">
        <f>LN(C5)</f>
        <v>-2.9444389791664407</v>
      </c>
      <c r="E5">
        <f>C5*D5</f>
        <v>-0.15497047258770741</v>
      </c>
      <c r="G5" s="7">
        <v>1</v>
      </c>
      <c r="H5" s="8"/>
      <c r="I5" s="8"/>
      <c r="J5" s="8"/>
      <c r="K5" s="8"/>
      <c r="L5" s="8"/>
      <c r="M5" s="8"/>
      <c r="N5" s="9">
        <f>SUM(G5:M5)</f>
        <v>1</v>
      </c>
    </row>
    <row r="6" spans="1:14" x14ac:dyDescent="0.25">
      <c r="A6" t="s">
        <v>5</v>
      </c>
      <c r="B6">
        <f t="shared" ref="B6:B18" si="0">N6</f>
        <v>1</v>
      </c>
      <c r="C6">
        <f>B6/(B19)</f>
        <v>5.2631578947368418E-2</v>
      </c>
      <c r="D6">
        <f>LN(C6)</f>
        <v>-2.9444389791664407</v>
      </c>
      <c r="E6">
        <f t="shared" ref="E6:E18" si="1">C6*D6</f>
        <v>-0.15497047258770741</v>
      </c>
      <c r="G6" s="7"/>
      <c r="H6" s="8"/>
      <c r="I6" s="8"/>
      <c r="J6" s="8"/>
      <c r="K6" s="8"/>
      <c r="L6" s="8"/>
      <c r="M6" s="8">
        <v>1</v>
      </c>
      <c r="N6" s="9">
        <f t="shared" ref="N6:N18" si="2">SUM(G6:M6)</f>
        <v>1</v>
      </c>
    </row>
    <row r="7" spans="1:14" x14ac:dyDescent="0.25">
      <c r="A7" t="s">
        <v>6</v>
      </c>
      <c r="B7">
        <f t="shared" si="0"/>
        <v>2</v>
      </c>
      <c r="C7">
        <f>B7/B19</f>
        <v>0.10526315789473684</v>
      </c>
      <c r="D7">
        <f t="shared" ref="D7:D18" si="3">LN(C7)</f>
        <v>-2.2512917986064953</v>
      </c>
      <c r="E7">
        <f t="shared" si="1"/>
        <v>-0.2369780840638416</v>
      </c>
      <c r="G7" s="7"/>
      <c r="H7" s="8"/>
      <c r="I7" s="8">
        <v>1</v>
      </c>
      <c r="J7" s="8"/>
      <c r="K7" s="8">
        <v>1</v>
      </c>
      <c r="L7" s="8"/>
      <c r="M7" s="8"/>
      <c r="N7" s="9">
        <f t="shared" si="2"/>
        <v>2</v>
      </c>
    </row>
    <row r="8" spans="1:14" x14ac:dyDescent="0.25">
      <c r="A8" t="s">
        <v>7</v>
      </c>
      <c r="B8">
        <f t="shared" si="0"/>
        <v>3</v>
      </c>
      <c r="C8">
        <f>(B8)/B19</f>
        <v>0.15789473684210525</v>
      </c>
      <c r="D8">
        <f t="shared" si="3"/>
        <v>-1.8458266904983309</v>
      </c>
      <c r="E8">
        <f t="shared" si="1"/>
        <v>-0.29144631955236805</v>
      </c>
      <c r="G8" s="7">
        <v>3</v>
      </c>
      <c r="H8" s="8"/>
      <c r="I8" s="8"/>
      <c r="J8" s="8"/>
      <c r="K8" s="8"/>
      <c r="L8" s="8"/>
      <c r="M8" s="8"/>
      <c r="N8" s="9">
        <f t="shared" si="2"/>
        <v>3</v>
      </c>
    </row>
    <row r="9" spans="1:14" x14ac:dyDescent="0.25">
      <c r="A9" t="s">
        <v>8</v>
      </c>
      <c r="B9">
        <f t="shared" si="0"/>
        <v>2</v>
      </c>
      <c r="C9">
        <f>(B9)/B19</f>
        <v>0.10526315789473684</v>
      </c>
      <c r="D9">
        <f t="shared" si="3"/>
        <v>-2.2512917986064953</v>
      </c>
      <c r="E9">
        <f t="shared" si="1"/>
        <v>-0.2369780840638416</v>
      </c>
      <c r="G9" s="7"/>
      <c r="H9" s="8"/>
      <c r="I9" s="8">
        <v>2</v>
      </c>
      <c r="J9" s="8"/>
      <c r="K9" s="8"/>
      <c r="L9" s="8"/>
      <c r="M9" s="8"/>
      <c r="N9" s="9">
        <f t="shared" si="2"/>
        <v>2</v>
      </c>
    </row>
    <row r="10" spans="1:14" x14ac:dyDescent="0.25">
      <c r="A10" t="s">
        <v>9</v>
      </c>
      <c r="B10">
        <f t="shared" si="0"/>
        <v>3</v>
      </c>
      <c r="C10">
        <f>(B10)/B19</f>
        <v>0.15789473684210525</v>
      </c>
      <c r="D10">
        <f t="shared" si="3"/>
        <v>-1.8458266904983309</v>
      </c>
      <c r="E10">
        <f t="shared" si="1"/>
        <v>-0.29144631955236805</v>
      </c>
      <c r="G10" s="7"/>
      <c r="H10" s="8"/>
      <c r="I10" s="8"/>
      <c r="J10" s="8"/>
      <c r="K10" s="8">
        <v>3</v>
      </c>
      <c r="L10" s="8"/>
      <c r="M10" s="8"/>
      <c r="N10" s="9">
        <f t="shared" si="2"/>
        <v>3</v>
      </c>
    </row>
    <row r="11" spans="1:14" x14ac:dyDescent="0.25">
      <c r="A11" t="s">
        <v>10</v>
      </c>
      <c r="B11">
        <f t="shared" si="0"/>
        <v>4</v>
      </c>
      <c r="C11">
        <f>B11/B19</f>
        <v>0.21052631578947367</v>
      </c>
      <c r="D11">
        <f t="shared" si="3"/>
        <v>-1.5581446180465499</v>
      </c>
      <c r="E11">
        <f t="shared" si="1"/>
        <v>-0.32803044590453678</v>
      </c>
      <c r="G11" s="7"/>
      <c r="H11" s="8">
        <v>4</v>
      </c>
      <c r="I11" s="8"/>
      <c r="J11" s="8"/>
      <c r="K11" s="8"/>
      <c r="L11" s="8"/>
      <c r="M11" s="8"/>
      <c r="N11" s="9">
        <f t="shared" si="2"/>
        <v>4</v>
      </c>
    </row>
    <row r="12" spans="1:14" x14ac:dyDescent="0.25">
      <c r="A12" t="s">
        <v>11</v>
      </c>
      <c r="B12">
        <f t="shared" si="0"/>
        <v>3</v>
      </c>
      <c r="C12">
        <f>B12/(B19)</f>
        <v>0.15789473684210525</v>
      </c>
      <c r="D12">
        <f t="shared" si="3"/>
        <v>-1.8458266904983309</v>
      </c>
      <c r="E12">
        <f t="shared" si="1"/>
        <v>-0.29144631955236805</v>
      </c>
      <c r="G12" s="7"/>
      <c r="H12" s="8">
        <v>3</v>
      </c>
      <c r="I12" s="8"/>
      <c r="J12" s="8"/>
      <c r="K12" s="8"/>
      <c r="L12" s="8"/>
      <c r="M12" s="8"/>
      <c r="N12" s="9">
        <f t="shared" si="2"/>
        <v>3</v>
      </c>
    </row>
    <row r="13" spans="1:14" x14ac:dyDescent="0.25">
      <c r="A13" t="s">
        <v>12</v>
      </c>
      <c r="B13">
        <f t="shared" si="0"/>
        <v>0</v>
      </c>
      <c r="C13">
        <f>B13/B19</f>
        <v>0</v>
      </c>
      <c r="D13" t="e">
        <f t="shared" si="3"/>
        <v>#NUM!</v>
      </c>
      <c r="E13" t="e">
        <f t="shared" si="1"/>
        <v>#NUM!</v>
      </c>
      <c r="G13" s="7"/>
      <c r="H13" s="8"/>
      <c r="I13" s="8"/>
      <c r="J13" s="8"/>
      <c r="K13" s="8"/>
      <c r="L13" s="8"/>
      <c r="M13" s="8"/>
      <c r="N13" s="9">
        <f t="shared" si="2"/>
        <v>0</v>
      </c>
    </row>
    <row r="14" spans="1:14" x14ac:dyDescent="0.25">
      <c r="A14" t="s">
        <v>12</v>
      </c>
      <c r="B14">
        <f t="shared" si="0"/>
        <v>0</v>
      </c>
      <c r="C14">
        <f>B14/B19</f>
        <v>0</v>
      </c>
      <c r="D14" t="e">
        <f t="shared" si="3"/>
        <v>#NUM!</v>
      </c>
      <c r="E14" t="e">
        <f t="shared" si="1"/>
        <v>#NUM!</v>
      </c>
      <c r="G14" s="7"/>
      <c r="H14" s="8"/>
      <c r="I14" s="8"/>
      <c r="J14" s="8"/>
      <c r="K14" s="8"/>
      <c r="L14" s="8"/>
      <c r="M14" s="8"/>
      <c r="N14" s="9">
        <f t="shared" si="2"/>
        <v>0</v>
      </c>
    </row>
    <row r="15" spans="1:14" x14ac:dyDescent="0.25">
      <c r="A15" t="s">
        <v>12</v>
      </c>
      <c r="B15">
        <f t="shared" si="0"/>
        <v>0</v>
      </c>
      <c r="C15">
        <f>B15/B19</f>
        <v>0</v>
      </c>
      <c r="D15" t="e">
        <f t="shared" si="3"/>
        <v>#NUM!</v>
      </c>
      <c r="E15" t="e">
        <f t="shared" si="1"/>
        <v>#NUM!</v>
      </c>
      <c r="G15" s="7"/>
      <c r="H15" s="8"/>
      <c r="I15" s="8"/>
      <c r="J15" s="8"/>
      <c r="K15" s="8"/>
      <c r="L15" s="8"/>
      <c r="M15" s="8"/>
      <c r="N15" s="9">
        <f t="shared" si="2"/>
        <v>0</v>
      </c>
    </row>
    <row r="16" spans="1:14" x14ac:dyDescent="0.25">
      <c r="A16" t="s">
        <v>12</v>
      </c>
      <c r="B16">
        <f t="shared" si="0"/>
        <v>0</v>
      </c>
      <c r="C16">
        <f>B16/B19</f>
        <v>0</v>
      </c>
      <c r="D16" t="e">
        <f t="shared" si="3"/>
        <v>#NUM!</v>
      </c>
      <c r="E16" t="e">
        <f t="shared" si="1"/>
        <v>#NUM!</v>
      </c>
      <c r="G16" s="7"/>
      <c r="H16" s="8"/>
      <c r="I16" s="8"/>
      <c r="J16" s="8"/>
      <c r="K16" s="8"/>
      <c r="L16" s="8"/>
      <c r="M16" s="8"/>
      <c r="N16" s="9">
        <f t="shared" si="2"/>
        <v>0</v>
      </c>
    </row>
    <row r="17" spans="1:14" x14ac:dyDescent="0.25">
      <c r="A17" t="s">
        <v>12</v>
      </c>
      <c r="B17">
        <f t="shared" si="0"/>
        <v>0</v>
      </c>
      <c r="C17">
        <f>B17/B19</f>
        <v>0</v>
      </c>
      <c r="D17" t="e">
        <f t="shared" si="3"/>
        <v>#NUM!</v>
      </c>
      <c r="E17" t="e">
        <f t="shared" si="1"/>
        <v>#NUM!</v>
      </c>
      <c r="G17" s="7"/>
      <c r="H17" s="8"/>
      <c r="I17" s="8"/>
      <c r="J17" s="8"/>
      <c r="K17" s="8"/>
      <c r="L17" s="8"/>
      <c r="M17" s="8"/>
      <c r="N17" s="9">
        <f t="shared" si="2"/>
        <v>0</v>
      </c>
    </row>
    <row r="18" spans="1:14" ht="15.75" thickBot="1" x14ac:dyDescent="0.3">
      <c r="A18" t="s">
        <v>12</v>
      </c>
      <c r="B18">
        <f t="shared" si="0"/>
        <v>0</v>
      </c>
      <c r="C18">
        <f>B18/B19</f>
        <v>0</v>
      </c>
      <c r="D18" t="e">
        <f t="shared" si="3"/>
        <v>#NUM!</v>
      </c>
      <c r="E18" t="e">
        <f t="shared" si="1"/>
        <v>#NUM!</v>
      </c>
      <c r="G18" s="10"/>
      <c r="H18" s="11"/>
      <c r="I18" s="11"/>
      <c r="J18" s="11"/>
      <c r="K18" s="11"/>
      <c r="L18" s="11"/>
      <c r="M18" s="11"/>
      <c r="N18" s="12">
        <f t="shared" si="2"/>
        <v>0</v>
      </c>
    </row>
    <row r="19" spans="1:14" x14ac:dyDescent="0.25">
      <c r="A19" s="3" t="s">
        <v>13</v>
      </c>
      <c r="B19" s="3">
        <f>SUM(B5:B18)</f>
        <v>19</v>
      </c>
      <c r="C19" s="3">
        <f>SUM(C5:C18)</f>
        <v>1</v>
      </c>
      <c r="D19" s="3"/>
      <c r="E19" s="3">
        <f>SUM(E5:E12)</f>
        <v>-1.986266517864739</v>
      </c>
      <c r="F19" t="s">
        <v>31</v>
      </c>
    </row>
    <row r="20" spans="1:14" x14ac:dyDescent="0.25">
      <c r="C20" t="s">
        <v>26</v>
      </c>
      <c r="E20" s="3">
        <f>-1*E19</f>
        <v>1.986266517864739</v>
      </c>
      <c r="F20" t="s">
        <v>14</v>
      </c>
    </row>
    <row r="21" spans="1:14" ht="15.75" x14ac:dyDescent="0.25">
      <c r="D21" s="14" t="s">
        <v>29</v>
      </c>
      <c r="E21" s="1">
        <f>EXP(E20)</f>
        <v>7.2882722695124897</v>
      </c>
      <c r="F21" t="s">
        <v>15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21"/>
  <sheetViews>
    <sheetView topLeftCell="B1" workbookViewId="0">
      <selection activeCell="N25" sqref="N25"/>
    </sheetView>
  </sheetViews>
  <sheetFormatPr defaultRowHeight="15" x14ac:dyDescent="0.25"/>
  <cols>
    <col min="1" max="1" width="17.7109375" bestFit="1" customWidth="1"/>
    <col min="2" max="2" width="37" customWidth="1"/>
    <col min="3" max="3" width="22.85546875" bestFit="1" customWidth="1"/>
    <col min="4" max="4" width="12.7109375" bestFit="1" customWidth="1"/>
    <col min="5" max="5" width="13.7109375" bestFit="1" customWidth="1"/>
  </cols>
  <sheetData>
    <row r="1" spans="1:14" ht="18.75" x14ac:dyDescent="0.3">
      <c r="C1" s="13" t="s">
        <v>27</v>
      </c>
      <c r="D1" s="13"/>
      <c r="E1" s="13"/>
    </row>
    <row r="3" spans="1:14" ht="15.75" thickBot="1" x14ac:dyDescent="0.3">
      <c r="I3" t="s">
        <v>25</v>
      </c>
    </row>
    <row r="4" spans="1:14" ht="15.75" x14ac:dyDescent="0.25">
      <c r="A4" s="2" t="s">
        <v>0</v>
      </c>
      <c r="B4" s="2" t="s">
        <v>1</v>
      </c>
      <c r="C4" s="2" t="s">
        <v>16</v>
      </c>
      <c r="D4" s="2" t="s">
        <v>2</v>
      </c>
      <c r="E4" s="2" t="s">
        <v>3</v>
      </c>
      <c r="G4" s="4" t="s">
        <v>17</v>
      </c>
      <c r="H4" s="5" t="s">
        <v>18</v>
      </c>
      <c r="I4" s="5" t="s">
        <v>19</v>
      </c>
      <c r="J4" s="5" t="s">
        <v>20</v>
      </c>
      <c r="K4" s="5" t="s">
        <v>21</v>
      </c>
      <c r="L4" s="5" t="s">
        <v>22</v>
      </c>
      <c r="M4" s="5" t="s">
        <v>23</v>
      </c>
      <c r="N4" s="6" t="s">
        <v>24</v>
      </c>
    </row>
    <row r="5" spans="1:14" x14ac:dyDescent="0.25">
      <c r="A5" t="s">
        <v>4</v>
      </c>
      <c r="B5">
        <f>N5</f>
        <v>31</v>
      </c>
      <c r="C5">
        <f>(B5)/B19</f>
        <v>0.10299003322259136</v>
      </c>
      <c r="D5">
        <f>LN(C5)</f>
        <v>-2.2731230602637296</v>
      </c>
      <c r="E5">
        <f>C5*D5</f>
        <v>-0.23410901949560003</v>
      </c>
      <c r="G5" s="7">
        <v>1</v>
      </c>
      <c r="H5" s="8"/>
      <c r="I5" s="8">
        <v>2</v>
      </c>
      <c r="J5" s="8">
        <v>8</v>
      </c>
      <c r="K5" s="16">
        <v>9</v>
      </c>
      <c r="L5" s="16">
        <v>10</v>
      </c>
      <c r="M5" s="8">
        <v>1</v>
      </c>
      <c r="N5" s="9">
        <f>SUM(G5:M5)</f>
        <v>31</v>
      </c>
    </row>
    <row r="6" spans="1:14" x14ac:dyDescent="0.25">
      <c r="A6" t="s">
        <v>5</v>
      </c>
      <c r="B6">
        <f t="shared" ref="B6:B18" si="0">N6</f>
        <v>30</v>
      </c>
      <c r="C6">
        <f>B6/(B19)</f>
        <v>9.9667774086378738E-2</v>
      </c>
      <c r="D6">
        <f>LN(C6)</f>
        <v>-2.3059128830867204</v>
      </c>
      <c r="E6">
        <f t="shared" ref="E6:E18" si="1">C6*D6</f>
        <v>-0.22982520429435752</v>
      </c>
      <c r="G6" s="7">
        <v>1</v>
      </c>
      <c r="H6" s="8"/>
      <c r="I6" s="8"/>
      <c r="J6" s="8">
        <v>1</v>
      </c>
      <c r="K6" s="8">
        <v>17</v>
      </c>
      <c r="L6" s="8">
        <v>11</v>
      </c>
      <c r="M6" s="8"/>
      <c r="N6" s="9">
        <f t="shared" ref="N6:N18" si="2">SUM(G6:M6)</f>
        <v>30</v>
      </c>
    </row>
    <row r="7" spans="1:14" x14ac:dyDescent="0.25">
      <c r="A7" t="s">
        <v>6</v>
      </c>
      <c r="B7">
        <f t="shared" si="0"/>
        <v>34</v>
      </c>
      <c r="C7">
        <f>B7/B19</f>
        <v>0.11295681063122924</v>
      </c>
      <c r="D7">
        <f t="shared" ref="D7:D18" si="3">LN(C7)</f>
        <v>-2.1807497401327143</v>
      </c>
      <c r="E7">
        <f t="shared" si="1"/>
        <v>-0.24633053543027339</v>
      </c>
      <c r="G7" s="7">
        <v>1</v>
      </c>
      <c r="H7" s="8">
        <v>1</v>
      </c>
      <c r="I7" s="8">
        <v>1</v>
      </c>
      <c r="J7" s="16">
        <v>13</v>
      </c>
      <c r="K7" s="8">
        <v>1</v>
      </c>
      <c r="L7" s="8">
        <v>11</v>
      </c>
      <c r="M7" s="16">
        <v>6</v>
      </c>
      <c r="N7" s="9">
        <f t="shared" si="2"/>
        <v>34</v>
      </c>
    </row>
    <row r="8" spans="1:14" x14ac:dyDescent="0.25">
      <c r="A8" t="s">
        <v>7</v>
      </c>
      <c r="B8">
        <f t="shared" si="0"/>
        <v>35</v>
      </c>
      <c r="C8">
        <f>(B8)/B19</f>
        <v>0.11627906976744186</v>
      </c>
      <c r="D8">
        <f t="shared" si="3"/>
        <v>-2.1517622032594619</v>
      </c>
      <c r="E8">
        <f t="shared" si="1"/>
        <v>-0.2502049073557514</v>
      </c>
      <c r="G8" s="7"/>
      <c r="H8" s="8">
        <v>13</v>
      </c>
      <c r="I8" s="8">
        <v>1</v>
      </c>
      <c r="J8" s="8">
        <v>1</v>
      </c>
      <c r="K8" s="8"/>
      <c r="L8" s="8"/>
      <c r="M8" s="16">
        <v>20</v>
      </c>
      <c r="N8" s="9">
        <f t="shared" si="2"/>
        <v>35</v>
      </c>
    </row>
    <row r="9" spans="1:14" x14ac:dyDescent="0.25">
      <c r="A9" t="s">
        <v>8</v>
      </c>
      <c r="B9">
        <f t="shared" si="0"/>
        <v>32</v>
      </c>
      <c r="C9">
        <f>(B9)/B19</f>
        <v>0.10631229235880399</v>
      </c>
      <c r="D9">
        <f t="shared" si="3"/>
        <v>-2.2413743619491493</v>
      </c>
      <c r="E9">
        <f t="shared" si="1"/>
        <v>-0.23828564645306571</v>
      </c>
      <c r="G9" s="7">
        <v>1</v>
      </c>
      <c r="H9" s="8"/>
      <c r="I9" s="16">
        <v>5</v>
      </c>
      <c r="J9" s="16">
        <v>5</v>
      </c>
      <c r="K9" s="16">
        <v>5</v>
      </c>
      <c r="L9" s="16">
        <v>5</v>
      </c>
      <c r="M9" s="16">
        <v>11</v>
      </c>
      <c r="N9" s="9">
        <f t="shared" si="2"/>
        <v>32</v>
      </c>
    </row>
    <row r="10" spans="1:14" x14ac:dyDescent="0.25">
      <c r="A10" t="s">
        <v>9</v>
      </c>
      <c r="B10">
        <f t="shared" si="0"/>
        <v>45</v>
      </c>
      <c r="C10">
        <f>(B10)/B19</f>
        <v>0.14950166112956811</v>
      </c>
      <c r="D10">
        <f t="shared" si="3"/>
        <v>-1.900447774978556</v>
      </c>
      <c r="E10">
        <f t="shared" si="1"/>
        <v>-0.28412009924928577</v>
      </c>
      <c r="G10" s="7">
        <v>1</v>
      </c>
      <c r="H10" s="8">
        <v>15</v>
      </c>
      <c r="I10" s="8">
        <v>2</v>
      </c>
      <c r="J10" s="16">
        <v>12</v>
      </c>
      <c r="K10" s="16">
        <v>2</v>
      </c>
      <c r="L10" s="16">
        <v>12</v>
      </c>
      <c r="M10" s="8">
        <v>1</v>
      </c>
      <c r="N10" s="9">
        <f t="shared" si="2"/>
        <v>45</v>
      </c>
    </row>
    <row r="11" spans="1:14" x14ac:dyDescent="0.25">
      <c r="A11" t="s">
        <v>10</v>
      </c>
      <c r="B11">
        <f t="shared" si="0"/>
        <v>46</v>
      </c>
      <c r="C11">
        <f>B11/B19</f>
        <v>0.15282392026578073</v>
      </c>
      <c r="D11">
        <f t="shared" si="3"/>
        <v>-1.8784688682597808</v>
      </c>
      <c r="E11">
        <f t="shared" si="1"/>
        <v>-0.28707497654468411</v>
      </c>
      <c r="G11" s="7">
        <v>13</v>
      </c>
      <c r="H11" s="8">
        <v>1</v>
      </c>
      <c r="I11" s="8"/>
      <c r="J11" s="16">
        <v>6</v>
      </c>
      <c r="K11" s="16">
        <v>16</v>
      </c>
      <c r="L11" s="16">
        <v>10</v>
      </c>
      <c r="M11" s="8"/>
      <c r="N11" s="9">
        <f t="shared" si="2"/>
        <v>46</v>
      </c>
    </row>
    <row r="12" spans="1:14" x14ac:dyDescent="0.25">
      <c r="A12" t="s">
        <v>11</v>
      </c>
      <c r="B12">
        <f t="shared" si="0"/>
        <v>48</v>
      </c>
      <c r="C12">
        <f>B12/(B19)</f>
        <v>0.15946843853820597</v>
      </c>
      <c r="D12">
        <f t="shared" si="3"/>
        <v>-1.8359092538409849</v>
      </c>
      <c r="E12">
        <f t="shared" si="1"/>
        <v>-0.29276958200786468</v>
      </c>
      <c r="G12" s="7">
        <v>1</v>
      </c>
      <c r="H12" s="8">
        <v>1</v>
      </c>
      <c r="I12" s="8">
        <v>12</v>
      </c>
      <c r="J12" s="8">
        <v>2</v>
      </c>
      <c r="K12" s="16">
        <v>14</v>
      </c>
      <c r="L12" s="8">
        <v>2</v>
      </c>
      <c r="M12" s="16">
        <v>16</v>
      </c>
      <c r="N12" s="9">
        <f t="shared" si="2"/>
        <v>48</v>
      </c>
    </row>
    <row r="13" spans="1:14" x14ac:dyDescent="0.25">
      <c r="A13" t="s">
        <v>12</v>
      </c>
      <c r="B13">
        <f t="shared" si="0"/>
        <v>0</v>
      </c>
      <c r="C13">
        <f>B13/B19</f>
        <v>0</v>
      </c>
      <c r="D13" t="e">
        <f t="shared" si="3"/>
        <v>#NUM!</v>
      </c>
      <c r="E13" t="e">
        <f t="shared" si="1"/>
        <v>#NUM!</v>
      </c>
      <c r="G13" s="7"/>
      <c r="H13" s="8"/>
      <c r="I13" s="8"/>
      <c r="J13" s="8"/>
      <c r="K13" s="8"/>
      <c r="L13" s="8"/>
      <c r="M13" s="8"/>
      <c r="N13" s="9">
        <f t="shared" si="2"/>
        <v>0</v>
      </c>
    </row>
    <row r="14" spans="1:14" x14ac:dyDescent="0.25">
      <c r="A14" t="s">
        <v>12</v>
      </c>
      <c r="B14">
        <f t="shared" si="0"/>
        <v>0</v>
      </c>
      <c r="C14">
        <f>B14/B19</f>
        <v>0</v>
      </c>
      <c r="D14" t="e">
        <f t="shared" si="3"/>
        <v>#NUM!</v>
      </c>
      <c r="E14" t="e">
        <f t="shared" si="1"/>
        <v>#NUM!</v>
      </c>
      <c r="G14" s="7"/>
      <c r="H14" s="8"/>
      <c r="I14" s="8"/>
      <c r="J14" s="8"/>
      <c r="K14" s="8"/>
      <c r="L14" s="8"/>
      <c r="M14" s="8"/>
      <c r="N14" s="9">
        <f t="shared" si="2"/>
        <v>0</v>
      </c>
    </row>
    <row r="15" spans="1:14" x14ac:dyDescent="0.25">
      <c r="A15" t="s">
        <v>12</v>
      </c>
      <c r="B15">
        <f t="shared" si="0"/>
        <v>0</v>
      </c>
      <c r="C15">
        <f>B15/B19</f>
        <v>0</v>
      </c>
      <c r="D15" t="e">
        <f t="shared" si="3"/>
        <v>#NUM!</v>
      </c>
      <c r="E15" t="e">
        <f t="shared" si="1"/>
        <v>#NUM!</v>
      </c>
      <c r="G15" s="7"/>
      <c r="H15" s="8"/>
      <c r="I15" s="8"/>
      <c r="J15" s="8"/>
      <c r="K15" s="8"/>
      <c r="L15" s="8"/>
      <c r="M15" s="8"/>
      <c r="N15" s="9">
        <f t="shared" si="2"/>
        <v>0</v>
      </c>
    </row>
    <row r="16" spans="1:14" x14ac:dyDescent="0.25">
      <c r="A16" t="s">
        <v>12</v>
      </c>
      <c r="B16">
        <f t="shared" si="0"/>
        <v>0</v>
      </c>
      <c r="C16">
        <f>B16/B19</f>
        <v>0</v>
      </c>
      <c r="D16" t="e">
        <f t="shared" si="3"/>
        <v>#NUM!</v>
      </c>
      <c r="E16" t="e">
        <f t="shared" si="1"/>
        <v>#NUM!</v>
      </c>
      <c r="G16" s="7"/>
      <c r="H16" s="8"/>
      <c r="I16" s="8"/>
      <c r="J16" s="8"/>
      <c r="K16" s="8"/>
      <c r="L16" s="8"/>
      <c r="M16" s="8"/>
      <c r="N16" s="9">
        <f t="shared" si="2"/>
        <v>0</v>
      </c>
    </row>
    <row r="17" spans="1:14" x14ac:dyDescent="0.25">
      <c r="A17" t="s">
        <v>12</v>
      </c>
      <c r="B17">
        <f t="shared" si="0"/>
        <v>0</v>
      </c>
      <c r="C17">
        <f>B17/B19</f>
        <v>0</v>
      </c>
      <c r="D17" t="e">
        <f t="shared" si="3"/>
        <v>#NUM!</v>
      </c>
      <c r="E17" t="e">
        <f t="shared" si="1"/>
        <v>#NUM!</v>
      </c>
      <c r="G17" s="7"/>
      <c r="H17" s="8"/>
      <c r="I17" s="8"/>
      <c r="J17" s="8"/>
      <c r="K17" s="8"/>
      <c r="L17" s="8"/>
      <c r="M17" s="8"/>
      <c r="N17" s="9">
        <f t="shared" si="2"/>
        <v>0</v>
      </c>
    </row>
    <row r="18" spans="1:14" ht="15.75" thickBot="1" x14ac:dyDescent="0.3">
      <c r="A18" t="s">
        <v>12</v>
      </c>
      <c r="B18">
        <f t="shared" si="0"/>
        <v>0</v>
      </c>
      <c r="C18">
        <f>B18/B19</f>
        <v>0</v>
      </c>
      <c r="D18" t="e">
        <f t="shared" si="3"/>
        <v>#NUM!</v>
      </c>
      <c r="E18" t="e">
        <f t="shared" si="1"/>
        <v>#NUM!</v>
      </c>
      <c r="G18" s="10"/>
      <c r="H18" s="11"/>
      <c r="I18" s="11"/>
      <c r="J18" s="11"/>
      <c r="K18" s="11"/>
      <c r="L18" s="11"/>
      <c r="M18" s="11"/>
      <c r="N18" s="12">
        <f t="shared" si="2"/>
        <v>0</v>
      </c>
    </row>
    <row r="19" spans="1:14" x14ac:dyDescent="0.25">
      <c r="A19" s="3" t="s">
        <v>13</v>
      </c>
      <c r="B19" s="3">
        <f>SUM(B5:B18)</f>
        <v>301</v>
      </c>
      <c r="C19" s="3">
        <f>SUM(C5:C18)</f>
        <v>1</v>
      </c>
      <c r="D19" s="3"/>
      <c r="E19" s="3">
        <f>SUM(E5:E12)</f>
        <v>-2.0627199708308828</v>
      </c>
      <c r="F19" t="s">
        <v>31</v>
      </c>
    </row>
    <row r="20" spans="1:14" x14ac:dyDescent="0.25">
      <c r="C20" t="s">
        <v>26</v>
      </c>
      <c r="E20" s="3">
        <f>-1*E19</f>
        <v>2.0627199708308828</v>
      </c>
      <c r="F20" t="s">
        <v>14</v>
      </c>
    </row>
    <row r="21" spans="1:14" ht="15.75" x14ac:dyDescent="0.25">
      <c r="D21" s="14" t="s">
        <v>29</v>
      </c>
      <c r="E21" s="1">
        <f>EXP(E20)</f>
        <v>7.8673396688635071</v>
      </c>
      <c r="F21" t="s">
        <v>15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1"/>
  <sheetViews>
    <sheetView workbookViewId="0">
      <selection activeCell="K22" sqref="K22"/>
    </sheetView>
  </sheetViews>
  <sheetFormatPr defaultRowHeight="15" x14ac:dyDescent="0.25"/>
  <cols>
    <col min="1" max="1" width="17.7109375" bestFit="1" customWidth="1"/>
    <col min="2" max="2" width="37" customWidth="1"/>
    <col min="3" max="3" width="22.85546875" bestFit="1" customWidth="1"/>
    <col min="4" max="4" width="12.7109375" bestFit="1" customWidth="1"/>
    <col min="5" max="5" width="13.7109375" bestFit="1" customWidth="1"/>
  </cols>
  <sheetData>
    <row r="1" spans="1:14" ht="18.75" x14ac:dyDescent="0.3">
      <c r="C1" s="13" t="s">
        <v>27</v>
      </c>
      <c r="D1" s="13"/>
      <c r="E1" s="13"/>
    </row>
    <row r="3" spans="1:14" ht="15.75" thickBot="1" x14ac:dyDescent="0.3">
      <c r="I3" t="s">
        <v>25</v>
      </c>
    </row>
    <row r="4" spans="1:14" ht="15.75" x14ac:dyDescent="0.25">
      <c r="A4" s="2" t="s">
        <v>0</v>
      </c>
      <c r="B4" s="2" t="s">
        <v>1</v>
      </c>
      <c r="C4" s="2" t="s">
        <v>16</v>
      </c>
      <c r="D4" s="2" t="s">
        <v>2</v>
      </c>
      <c r="E4" s="2" t="s">
        <v>3</v>
      </c>
      <c r="G4" s="4" t="s">
        <v>17</v>
      </c>
      <c r="H4" s="5" t="s">
        <v>18</v>
      </c>
      <c r="I4" s="5" t="s">
        <v>19</v>
      </c>
      <c r="J4" s="5" t="s">
        <v>20</v>
      </c>
      <c r="K4" s="5" t="s">
        <v>21</v>
      </c>
      <c r="L4" s="5" t="s">
        <v>22</v>
      </c>
      <c r="M4" s="5" t="s">
        <v>23</v>
      </c>
      <c r="N4" s="6" t="s">
        <v>24</v>
      </c>
    </row>
    <row r="5" spans="1:14" x14ac:dyDescent="0.25">
      <c r="A5" t="s">
        <v>4</v>
      </c>
      <c r="B5">
        <f>N5</f>
        <v>4</v>
      </c>
      <c r="C5">
        <f>(B5)/B19</f>
        <v>0.14285714285714285</v>
      </c>
      <c r="D5">
        <f>LN(C5)</f>
        <v>-1.9459101490553135</v>
      </c>
      <c r="E5">
        <f>C5*D5</f>
        <v>-0.27798716415075903</v>
      </c>
      <c r="G5" s="7">
        <v>1</v>
      </c>
      <c r="H5" s="8"/>
      <c r="I5" s="8">
        <v>2</v>
      </c>
      <c r="J5" s="8"/>
      <c r="K5" s="8"/>
      <c r="L5" s="8"/>
      <c r="M5" s="8">
        <v>1</v>
      </c>
      <c r="N5" s="9">
        <f>SUM(G5:M5)</f>
        <v>4</v>
      </c>
    </row>
    <row r="6" spans="1:14" x14ac:dyDescent="0.25">
      <c r="A6" t="s">
        <v>5</v>
      </c>
      <c r="B6">
        <f t="shared" ref="B6:B18" si="0">N6</f>
        <v>3</v>
      </c>
      <c r="C6">
        <f>B6/(B19)</f>
        <v>0.10714285714285714</v>
      </c>
      <c r="D6">
        <f>LN(C6)</f>
        <v>-2.2335922215070942</v>
      </c>
      <c r="E6">
        <f t="shared" ref="E6:E18" si="1">C6*D6</f>
        <v>-0.23931345230433151</v>
      </c>
      <c r="G6" s="7">
        <v>1</v>
      </c>
      <c r="H6" s="8"/>
      <c r="I6" s="8"/>
      <c r="J6" s="8">
        <v>1</v>
      </c>
      <c r="K6" s="8"/>
      <c r="L6" s="8">
        <v>1</v>
      </c>
      <c r="M6" s="8"/>
      <c r="N6" s="9">
        <f t="shared" ref="N6:N18" si="2">SUM(G6:M6)</f>
        <v>3</v>
      </c>
    </row>
    <row r="7" spans="1:14" x14ac:dyDescent="0.25">
      <c r="A7" t="s">
        <v>6</v>
      </c>
      <c r="B7">
        <f t="shared" si="0"/>
        <v>5</v>
      </c>
      <c r="C7">
        <f>B7/B19</f>
        <v>0.17857142857142858</v>
      </c>
      <c r="D7">
        <f t="shared" ref="D7:D18" si="3">LN(C7)</f>
        <v>-1.7227665977411035</v>
      </c>
      <c r="E7">
        <f t="shared" si="1"/>
        <v>-0.30763689245376852</v>
      </c>
      <c r="G7" s="7">
        <v>1</v>
      </c>
      <c r="H7" s="8">
        <v>1</v>
      </c>
      <c r="I7" s="8">
        <v>1</v>
      </c>
      <c r="J7" s="8"/>
      <c r="K7" s="8">
        <v>1</v>
      </c>
      <c r="L7" s="8">
        <v>1</v>
      </c>
      <c r="M7" s="8"/>
      <c r="N7" s="9">
        <f t="shared" si="2"/>
        <v>5</v>
      </c>
    </row>
    <row r="8" spans="1:14" x14ac:dyDescent="0.25">
      <c r="A8" t="s">
        <v>7</v>
      </c>
      <c r="B8">
        <f t="shared" si="0"/>
        <v>3</v>
      </c>
      <c r="C8">
        <f>(B8)/B19</f>
        <v>0.10714285714285714</v>
      </c>
      <c r="D8">
        <f t="shared" si="3"/>
        <v>-2.2335922215070942</v>
      </c>
      <c r="E8">
        <f t="shared" si="1"/>
        <v>-0.23931345230433151</v>
      </c>
      <c r="G8" s="7"/>
      <c r="H8" s="8">
        <v>1</v>
      </c>
      <c r="I8" s="8">
        <v>1</v>
      </c>
      <c r="J8" s="8">
        <v>1</v>
      </c>
      <c r="K8" s="8"/>
      <c r="L8" s="8"/>
      <c r="M8" s="8"/>
      <c r="N8" s="9">
        <f t="shared" si="2"/>
        <v>3</v>
      </c>
    </row>
    <row r="9" spans="1:14" x14ac:dyDescent="0.25">
      <c r="A9" t="s">
        <v>8</v>
      </c>
      <c r="B9">
        <f t="shared" si="0"/>
        <v>1</v>
      </c>
      <c r="C9">
        <f>(B9)/B19</f>
        <v>3.5714285714285712E-2</v>
      </c>
      <c r="D9">
        <f t="shared" si="3"/>
        <v>-3.3322045101752038</v>
      </c>
      <c r="E9">
        <f t="shared" si="1"/>
        <v>-0.1190073039348287</v>
      </c>
      <c r="G9" s="7">
        <v>1</v>
      </c>
      <c r="H9" s="8"/>
      <c r="I9" s="8"/>
      <c r="J9" s="8"/>
      <c r="K9" s="8"/>
      <c r="L9" s="8"/>
      <c r="M9" s="8"/>
      <c r="N9" s="9">
        <f t="shared" si="2"/>
        <v>1</v>
      </c>
    </row>
    <row r="10" spans="1:14" x14ac:dyDescent="0.25">
      <c r="A10" t="s">
        <v>9</v>
      </c>
      <c r="B10">
        <f t="shared" si="0"/>
        <v>4</v>
      </c>
      <c r="C10">
        <f>(B10)/B19</f>
        <v>0.14285714285714285</v>
      </c>
      <c r="D10">
        <f t="shared" si="3"/>
        <v>-1.9459101490553135</v>
      </c>
      <c r="E10">
        <f t="shared" si="1"/>
        <v>-0.27798716415075903</v>
      </c>
      <c r="G10" s="7">
        <v>1</v>
      </c>
      <c r="H10" s="8"/>
      <c r="I10" s="8">
        <v>2</v>
      </c>
      <c r="J10" s="8"/>
      <c r="K10" s="8"/>
      <c r="L10" s="8"/>
      <c r="M10" s="8">
        <v>1</v>
      </c>
      <c r="N10" s="9">
        <f t="shared" si="2"/>
        <v>4</v>
      </c>
    </row>
    <row r="11" spans="1:14" x14ac:dyDescent="0.25">
      <c r="A11" t="s">
        <v>10</v>
      </c>
      <c r="B11">
        <f t="shared" si="0"/>
        <v>1</v>
      </c>
      <c r="C11">
        <f>B11/B19</f>
        <v>3.5714285714285712E-2</v>
      </c>
      <c r="D11">
        <f t="shared" si="3"/>
        <v>-3.3322045101752038</v>
      </c>
      <c r="E11">
        <f t="shared" si="1"/>
        <v>-0.1190073039348287</v>
      </c>
      <c r="G11" s="7"/>
      <c r="H11" s="8">
        <v>1</v>
      </c>
      <c r="I11" s="8"/>
      <c r="J11" s="8"/>
      <c r="K11" s="8"/>
      <c r="L11" s="8"/>
      <c r="M11" s="8"/>
      <c r="N11" s="9">
        <f t="shared" si="2"/>
        <v>1</v>
      </c>
    </row>
    <row r="12" spans="1:14" x14ac:dyDescent="0.25">
      <c r="A12" t="s">
        <v>11</v>
      </c>
      <c r="B12">
        <f t="shared" si="0"/>
        <v>7</v>
      </c>
      <c r="C12">
        <f>B12/(B19)</f>
        <v>0.25</v>
      </c>
      <c r="D12">
        <f t="shared" si="3"/>
        <v>-1.3862943611198906</v>
      </c>
      <c r="E12">
        <f t="shared" si="1"/>
        <v>-0.34657359027997264</v>
      </c>
      <c r="G12" s="7">
        <v>1</v>
      </c>
      <c r="H12" s="8">
        <v>1</v>
      </c>
      <c r="I12" s="8">
        <v>1</v>
      </c>
      <c r="J12" s="8">
        <v>2</v>
      </c>
      <c r="K12" s="8"/>
      <c r="L12" s="8">
        <v>2</v>
      </c>
      <c r="M12" s="8"/>
      <c r="N12" s="9">
        <f t="shared" si="2"/>
        <v>7</v>
      </c>
    </row>
    <row r="13" spans="1:14" x14ac:dyDescent="0.25">
      <c r="A13" t="s">
        <v>12</v>
      </c>
      <c r="B13">
        <f t="shared" si="0"/>
        <v>0</v>
      </c>
      <c r="C13">
        <f>B13/B19</f>
        <v>0</v>
      </c>
      <c r="D13" t="e">
        <f t="shared" si="3"/>
        <v>#NUM!</v>
      </c>
      <c r="E13" t="e">
        <f t="shared" si="1"/>
        <v>#NUM!</v>
      </c>
      <c r="G13" s="7"/>
      <c r="H13" s="8"/>
      <c r="I13" s="8"/>
      <c r="J13" s="8"/>
      <c r="K13" s="8"/>
      <c r="L13" s="8"/>
      <c r="M13" s="8"/>
      <c r="N13" s="9">
        <f t="shared" si="2"/>
        <v>0</v>
      </c>
    </row>
    <row r="14" spans="1:14" x14ac:dyDescent="0.25">
      <c r="A14" t="s">
        <v>12</v>
      </c>
      <c r="B14">
        <f t="shared" si="0"/>
        <v>0</v>
      </c>
      <c r="C14">
        <f>B14/B19</f>
        <v>0</v>
      </c>
      <c r="D14" t="e">
        <f t="shared" si="3"/>
        <v>#NUM!</v>
      </c>
      <c r="E14" t="e">
        <f t="shared" si="1"/>
        <v>#NUM!</v>
      </c>
      <c r="G14" s="7"/>
      <c r="H14" s="8"/>
      <c r="I14" s="8"/>
      <c r="J14" s="8"/>
      <c r="K14" s="8"/>
      <c r="L14" s="8"/>
      <c r="M14" s="8"/>
      <c r="N14" s="9">
        <f t="shared" si="2"/>
        <v>0</v>
      </c>
    </row>
    <row r="15" spans="1:14" x14ac:dyDescent="0.25">
      <c r="A15" t="s">
        <v>12</v>
      </c>
      <c r="B15">
        <f t="shared" si="0"/>
        <v>0</v>
      </c>
      <c r="C15">
        <f>B15/B19</f>
        <v>0</v>
      </c>
      <c r="D15" t="e">
        <f t="shared" si="3"/>
        <v>#NUM!</v>
      </c>
      <c r="E15" t="e">
        <f t="shared" si="1"/>
        <v>#NUM!</v>
      </c>
      <c r="G15" s="7"/>
      <c r="H15" s="8"/>
      <c r="I15" s="8"/>
      <c r="J15" s="8"/>
      <c r="K15" s="8"/>
      <c r="L15" s="8"/>
      <c r="M15" s="8"/>
      <c r="N15" s="9">
        <f t="shared" si="2"/>
        <v>0</v>
      </c>
    </row>
    <row r="16" spans="1:14" x14ac:dyDescent="0.25">
      <c r="A16" t="s">
        <v>12</v>
      </c>
      <c r="B16">
        <f t="shared" si="0"/>
        <v>0</v>
      </c>
      <c r="C16">
        <f>B16/B19</f>
        <v>0</v>
      </c>
      <c r="D16" t="e">
        <f t="shared" si="3"/>
        <v>#NUM!</v>
      </c>
      <c r="E16" t="e">
        <f t="shared" si="1"/>
        <v>#NUM!</v>
      </c>
      <c r="G16" s="7"/>
      <c r="H16" s="8"/>
      <c r="I16" s="8"/>
      <c r="J16" s="8"/>
      <c r="K16" s="8"/>
      <c r="L16" s="8"/>
      <c r="M16" s="8"/>
      <c r="N16" s="9">
        <f t="shared" si="2"/>
        <v>0</v>
      </c>
    </row>
    <row r="17" spans="1:14" x14ac:dyDescent="0.25">
      <c r="A17" t="s">
        <v>12</v>
      </c>
      <c r="B17">
        <f t="shared" si="0"/>
        <v>0</v>
      </c>
      <c r="C17">
        <f>B17/B19</f>
        <v>0</v>
      </c>
      <c r="D17" t="e">
        <f t="shared" si="3"/>
        <v>#NUM!</v>
      </c>
      <c r="E17" t="e">
        <f t="shared" si="1"/>
        <v>#NUM!</v>
      </c>
      <c r="G17" s="7"/>
      <c r="H17" s="8"/>
      <c r="I17" s="8"/>
      <c r="J17" s="8"/>
      <c r="K17" s="8"/>
      <c r="L17" s="8"/>
      <c r="M17" s="8"/>
      <c r="N17" s="9">
        <f t="shared" si="2"/>
        <v>0</v>
      </c>
    </row>
    <row r="18" spans="1:14" ht="15.75" thickBot="1" x14ac:dyDescent="0.3">
      <c r="A18" t="s">
        <v>12</v>
      </c>
      <c r="B18">
        <f t="shared" si="0"/>
        <v>0</v>
      </c>
      <c r="C18">
        <f>B18/B19</f>
        <v>0</v>
      </c>
      <c r="D18" t="e">
        <f t="shared" si="3"/>
        <v>#NUM!</v>
      </c>
      <c r="E18" t="e">
        <f t="shared" si="1"/>
        <v>#NUM!</v>
      </c>
      <c r="G18" s="10"/>
      <c r="H18" s="11"/>
      <c r="I18" s="11"/>
      <c r="J18" s="11"/>
      <c r="K18" s="11"/>
      <c r="L18" s="11"/>
      <c r="M18" s="11"/>
      <c r="N18" s="12">
        <f t="shared" si="2"/>
        <v>0</v>
      </c>
    </row>
    <row r="19" spans="1:14" x14ac:dyDescent="0.25">
      <c r="A19" s="3" t="s">
        <v>13</v>
      </c>
      <c r="B19" s="3">
        <f>SUM(B5:B18)</f>
        <v>28</v>
      </c>
      <c r="C19" s="3">
        <f>SUM(C5:C18)</f>
        <v>0.99999999999999989</v>
      </c>
      <c r="D19" s="3"/>
      <c r="E19" s="3">
        <f>SUM(E5:E12)</f>
        <v>-1.9268263235135796</v>
      </c>
      <c r="F19" t="s">
        <v>31</v>
      </c>
    </row>
    <row r="20" spans="1:14" x14ac:dyDescent="0.25">
      <c r="C20" t="s">
        <v>26</v>
      </c>
      <c r="E20" s="3">
        <f>-1*E19</f>
        <v>1.9268263235135796</v>
      </c>
      <c r="F20" t="s">
        <v>14</v>
      </c>
    </row>
    <row r="21" spans="1:14" ht="15.75" x14ac:dyDescent="0.25">
      <c r="D21" s="14" t="s">
        <v>29</v>
      </c>
      <c r="E21" s="1">
        <f>EXP(E20)</f>
        <v>6.8676798245885813</v>
      </c>
      <c r="F21" t="s">
        <v>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Shannon-Weaver Diversity Index!</vt:lpstr>
      <vt:lpstr>Habitat 1</vt:lpstr>
      <vt:lpstr>Habitat 2</vt:lpstr>
      <vt:lpstr>Habitat 3</vt:lpstr>
      <vt:lpstr>Habitat 4</vt:lpstr>
      <vt:lpstr>Habitat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 Fegan</dc:creator>
  <cp:lastModifiedBy>Dani Fegan</cp:lastModifiedBy>
  <dcterms:created xsi:type="dcterms:W3CDTF">2013-06-24T03:39:15Z</dcterms:created>
  <dcterms:modified xsi:type="dcterms:W3CDTF">2013-06-24T13:24:19Z</dcterms:modified>
</cp:coreProperties>
</file>